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7235" windowHeight="6150" activeTab="2"/>
  </bookViews>
  <sheets>
    <sheet name="Position Players" sheetId="1" r:id="rId1"/>
    <sheet name="Pitchers" sheetId="2" r:id="rId2"/>
    <sheet name="All" sheetId="3" r:id="rId3"/>
  </sheets>
  <calcPr calcId="145621"/>
  <fileRecoveryPr repairLoad="1"/>
</workbook>
</file>

<file path=xl/calcChain.xml><?xml version="1.0" encoding="utf-8"?>
<calcChain xmlns="http://schemas.openxmlformats.org/spreadsheetml/2006/main">
  <c r="P129" i="3" l="1"/>
  <c r="Q129" i="3"/>
  <c r="R129" i="3"/>
  <c r="S129" i="3"/>
  <c r="T129" i="3"/>
  <c r="O129" i="3"/>
  <c r="O130" i="3" l="1"/>
  <c r="D129" i="3"/>
  <c r="E129" i="3"/>
  <c r="F129" i="3"/>
  <c r="G129" i="3"/>
  <c r="H129" i="3"/>
  <c r="C129" i="3"/>
  <c r="C130" i="3" s="1"/>
  <c r="N131" i="3"/>
  <c r="J129" i="3"/>
  <c r="K129" i="3"/>
  <c r="L129" i="3"/>
  <c r="M129" i="3"/>
  <c r="N129" i="3"/>
  <c r="I129" i="3"/>
  <c r="P125" i="3"/>
  <c r="D125" i="3"/>
  <c r="P124" i="3"/>
  <c r="Q124" i="3" s="1"/>
  <c r="E124" i="3"/>
  <c r="D124" i="3"/>
  <c r="P123" i="3"/>
  <c r="D123" i="3"/>
  <c r="P120" i="3"/>
  <c r="Q120" i="3" s="1"/>
  <c r="R120" i="3" s="1"/>
  <c r="S120" i="3" s="1"/>
  <c r="T120" i="3" s="1"/>
  <c r="D120" i="3"/>
  <c r="E120" i="3" s="1"/>
  <c r="F120" i="3" s="1"/>
  <c r="G120" i="3" s="1"/>
  <c r="H120" i="3" s="1"/>
  <c r="P119" i="3"/>
  <c r="Q119" i="3" s="1"/>
  <c r="E119" i="3"/>
  <c r="D119" i="3"/>
  <c r="P115" i="3"/>
  <c r="D115" i="3"/>
  <c r="P114" i="3"/>
  <c r="Q114" i="3" s="1"/>
  <c r="R114" i="3" s="1"/>
  <c r="D114" i="3"/>
  <c r="E114" i="3" s="1"/>
  <c r="F114" i="3" s="1"/>
  <c r="P113" i="3"/>
  <c r="D113" i="3"/>
  <c r="P110" i="3"/>
  <c r="D110" i="3"/>
  <c r="P107" i="3"/>
  <c r="Q107" i="3" s="1"/>
  <c r="D107" i="3"/>
  <c r="E107" i="3" s="1"/>
  <c r="P104" i="3"/>
  <c r="D104" i="3"/>
  <c r="P103" i="3"/>
  <c r="D103" i="3"/>
  <c r="P102" i="3"/>
  <c r="Q102" i="3" s="1"/>
  <c r="D102" i="3"/>
  <c r="E102" i="3" s="1"/>
  <c r="P101" i="3"/>
  <c r="D101" i="3"/>
  <c r="P87" i="3"/>
  <c r="D87" i="3"/>
  <c r="P86" i="3"/>
  <c r="Q86" i="3" s="1"/>
  <c r="E86" i="3"/>
  <c r="D86" i="3"/>
  <c r="P84" i="3"/>
  <c r="Q84" i="3" s="1"/>
  <c r="D84" i="3"/>
  <c r="E84" i="3" s="1"/>
  <c r="P82" i="3"/>
  <c r="Q82" i="3" s="1"/>
  <c r="R82" i="3" s="1"/>
  <c r="S82" i="3" s="1"/>
  <c r="D82" i="3"/>
  <c r="E82" i="3" s="1"/>
  <c r="F82" i="3" s="1"/>
  <c r="G82" i="3" s="1"/>
  <c r="P81" i="3"/>
  <c r="D81" i="3"/>
  <c r="D80" i="3"/>
  <c r="D79" i="3"/>
  <c r="D78" i="3"/>
  <c r="D77" i="3"/>
  <c r="P76" i="3"/>
  <c r="D76" i="3"/>
  <c r="P75" i="3"/>
  <c r="Q75" i="3" s="1"/>
  <c r="R75" i="3" s="1"/>
  <c r="R130" i="3" s="1"/>
  <c r="E75" i="3"/>
  <c r="F75" i="3" s="1"/>
  <c r="D75" i="3"/>
  <c r="P73" i="3"/>
  <c r="Q73" i="3" s="1"/>
  <c r="D73" i="3"/>
  <c r="E73" i="3" s="1"/>
  <c r="P71" i="3"/>
  <c r="Q71" i="3" s="1"/>
  <c r="D71" i="3"/>
  <c r="E71" i="3" s="1"/>
  <c r="P65" i="3"/>
  <c r="D65" i="3"/>
  <c r="P60" i="3"/>
  <c r="D60" i="3"/>
  <c r="P59" i="3"/>
  <c r="Q59" i="3" s="1"/>
  <c r="D59" i="3"/>
  <c r="E59" i="3" s="1"/>
  <c r="P58" i="3"/>
  <c r="D58" i="3"/>
  <c r="P56" i="3"/>
  <c r="Q56" i="3" s="1"/>
  <c r="D56" i="3"/>
  <c r="E56" i="3" s="1"/>
  <c r="P53" i="3"/>
  <c r="Q53" i="3" s="1"/>
  <c r="D53" i="3"/>
  <c r="E53" i="3" s="1"/>
  <c r="P51" i="3"/>
  <c r="D51" i="3"/>
  <c r="P50" i="3"/>
  <c r="D50" i="3"/>
  <c r="P49" i="3"/>
  <c r="D49" i="3"/>
  <c r="P44" i="3"/>
  <c r="D44" i="3"/>
  <c r="P37" i="3"/>
  <c r="Q37" i="3" s="1"/>
  <c r="D37" i="3"/>
  <c r="E37" i="3" s="1"/>
  <c r="P26" i="3"/>
  <c r="Q26" i="3" s="1"/>
  <c r="R26" i="3" s="1"/>
  <c r="S26" i="3" s="1"/>
  <c r="D26" i="3"/>
  <c r="E26" i="3" s="1"/>
  <c r="F26" i="3" s="1"/>
  <c r="G26" i="3" s="1"/>
  <c r="P25" i="3"/>
  <c r="Q25" i="3" s="1"/>
  <c r="R25" i="3" s="1"/>
  <c r="S25" i="3" s="1"/>
  <c r="D25" i="3"/>
  <c r="E25" i="3" s="1"/>
  <c r="F25" i="3" s="1"/>
  <c r="G25" i="3" s="1"/>
  <c r="P22" i="3"/>
  <c r="Q22" i="3" s="1"/>
  <c r="D22" i="3"/>
  <c r="E22" i="3" s="1"/>
  <c r="P21" i="3"/>
  <c r="Q21" i="3" s="1"/>
  <c r="R21" i="3" s="1"/>
  <c r="E21" i="3"/>
  <c r="F21" i="3" s="1"/>
  <c r="D21" i="3"/>
  <c r="P17" i="3"/>
  <c r="Q17" i="3" s="1"/>
  <c r="R17" i="3" s="1"/>
  <c r="D17" i="3"/>
  <c r="E17" i="3" s="1"/>
  <c r="F17" i="3" s="1"/>
  <c r="P16" i="3"/>
  <c r="D16" i="3"/>
  <c r="P15" i="3"/>
  <c r="D15" i="3"/>
  <c r="P11" i="3"/>
  <c r="D11" i="3"/>
  <c r="P10" i="3"/>
  <c r="D10" i="3"/>
  <c r="P9" i="3"/>
  <c r="Q9" i="3" s="1"/>
  <c r="R9" i="3" s="1"/>
  <c r="S9" i="3" s="1"/>
  <c r="D9" i="3"/>
  <c r="E9" i="3" s="1"/>
  <c r="F9" i="3" s="1"/>
  <c r="G9" i="3" s="1"/>
  <c r="P8" i="3"/>
  <c r="D8" i="3"/>
  <c r="P6" i="3"/>
  <c r="Q6" i="3" s="1"/>
  <c r="R6" i="3" s="1"/>
  <c r="E6" i="3"/>
  <c r="F6" i="3" s="1"/>
  <c r="D6" i="3"/>
  <c r="P3" i="3"/>
  <c r="Q3" i="3" s="1"/>
  <c r="R3" i="3" s="1"/>
  <c r="S3" i="3" s="1"/>
  <c r="E3" i="3"/>
  <c r="F3" i="3" s="1"/>
  <c r="G3" i="3" s="1"/>
  <c r="D3" i="3"/>
  <c r="P2" i="3"/>
  <c r="Q2" i="3" s="1"/>
  <c r="E2" i="3"/>
  <c r="D2" i="3"/>
  <c r="O67" i="2"/>
  <c r="O68" i="2" s="1"/>
  <c r="N67" i="2"/>
  <c r="M67" i="2"/>
  <c r="L67" i="2"/>
  <c r="K67" i="2"/>
  <c r="J67" i="2"/>
  <c r="N69" i="2" s="1"/>
  <c r="I67" i="2"/>
  <c r="C67" i="2"/>
  <c r="C68" i="2" s="1"/>
  <c r="P63" i="2"/>
  <c r="D63" i="2"/>
  <c r="P62" i="2"/>
  <c r="Q62" i="2" s="1"/>
  <c r="E62" i="2"/>
  <c r="D62" i="2"/>
  <c r="P61" i="2"/>
  <c r="D61" i="2"/>
  <c r="P58" i="2"/>
  <c r="Q58" i="2" s="1"/>
  <c r="R58" i="2" s="1"/>
  <c r="S58" i="2" s="1"/>
  <c r="T58" i="2" s="1"/>
  <c r="E58" i="2"/>
  <c r="F58" i="2" s="1"/>
  <c r="G58" i="2" s="1"/>
  <c r="H58" i="2" s="1"/>
  <c r="D58" i="2"/>
  <c r="P57" i="2"/>
  <c r="Q57" i="2" s="1"/>
  <c r="E57" i="2"/>
  <c r="D57" i="2"/>
  <c r="P53" i="2"/>
  <c r="D53" i="2"/>
  <c r="R52" i="2"/>
  <c r="Q52" i="2"/>
  <c r="P52" i="2"/>
  <c r="E52" i="2"/>
  <c r="F52" i="2" s="1"/>
  <c r="D52" i="2"/>
  <c r="P51" i="2"/>
  <c r="D51" i="2"/>
  <c r="P48" i="2"/>
  <c r="D48" i="2"/>
  <c r="P45" i="2"/>
  <c r="Q45" i="2" s="1"/>
  <c r="E45" i="2"/>
  <c r="D45" i="2"/>
  <c r="P42" i="2"/>
  <c r="D42" i="2"/>
  <c r="P41" i="2"/>
  <c r="D41" i="2"/>
  <c r="P40" i="2"/>
  <c r="Q40" i="2" s="1"/>
  <c r="E40" i="2"/>
  <c r="D40" i="2"/>
  <c r="P39" i="2"/>
  <c r="D39" i="2"/>
  <c r="P25" i="2"/>
  <c r="D25" i="2"/>
  <c r="P24" i="2"/>
  <c r="Q24" i="2" s="1"/>
  <c r="E24" i="2"/>
  <c r="D24" i="2"/>
  <c r="P22" i="2"/>
  <c r="Q22" i="2" s="1"/>
  <c r="E22" i="2"/>
  <c r="D22" i="2"/>
  <c r="R20" i="2"/>
  <c r="S20" i="2" s="1"/>
  <c r="Q20" i="2"/>
  <c r="P20" i="2"/>
  <c r="D20" i="2"/>
  <c r="E20" i="2" s="1"/>
  <c r="F20" i="2" s="1"/>
  <c r="G20" i="2" s="1"/>
  <c r="P19" i="2"/>
  <c r="D19" i="2"/>
  <c r="D18" i="2"/>
  <c r="D17" i="2"/>
  <c r="D16" i="2"/>
  <c r="D15" i="2"/>
  <c r="P14" i="2"/>
  <c r="D14" i="2"/>
  <c r="R13" i="2"/>
  <c r="R67" i="2" s="1"/>
  <c r="R68" i="2" s="1"/>
  <c r="Q13" i="2"/>
  <c r="P13" i="2"/>
  <c r="E13" i="2"/>
  <c r="F13" i="2" s="1"/>
  <c r="D13" i="2"/>
  <c r="P11" i="2"/>
  <c r="Q11" i="2" s="1"/>
  <c r="E11" i="2"/>
  <c r="D11" i="2"/>
  <c r="P9" i="2"/>
  <c r="Q9" i="2" s="1"/>
  <c r="E9" i="2"/>
  <c r="D9" i="2"/>
  <c r="P3" i="2"/>
  <c r="P67" i="2" s="1"/>
  <c r="P68" i="2" s="1"/>
  <c r="E3" i="2"/>
  <c r="E67" i="2" s="1"/>
  <c r="E68" i="2" s="1"/>
  <c r="D3" i="2"/>
  <c r="D67" i="2" s="1"/>
  <c r="D68" i="2" s="1"/>
  <c r="P64" i="1"/>
  <c r="Q64" i="1"/>
  <c r="Q65" i="1"/>
  <c r="M64" i="1"/>
  <c r="M65" i="1" s="1"/>
  <c r="N37" i="1"/>
  <c r="O37" i="1" s="1"/>
  <c r="N21" i="1"/>
  <c r="O21" i="1" s="1"/>
  <c r="P21" i="1" s="1"/>
  <c r="N9" i="1"/>
  <c r="O9" i="1" s="1"/>
  <c r="P9" i="1" s="1"/>
  <c r="Q9" i="1" s="1"/>
  <c r="N2" i="1"/>
  <c r="O2" i="1" s="1"/>
  <c r="O64" i="1" s="1"/>
  <c r="O65" i="1" s="1"/>
  <c r="N17" i="1"/>
  <c r="O17" i="1" s="1"/>
  <c r="P17" i="1" s="1"/>
  <c r="N49" i="1"/>
  <c r="N50" i="1"/>
  <c r="N10" i="1"/>
  <c r="N60" i="1"/>
  <c r="N59" i="1"/>
  <c r="O59" i="1" s="1"/>
  <c r="N51" i="1"/>
  <c r="N3" i="1"/>
  <c r="O3" i="1" s="1"/>
  <c r="P3" i="1" s="1"/>
  <c r="Q3" i="1" s="1"/>
  <c r="N44" i="1"/>
  <c r="N6" i="1"/>
  <c r="O6" i="1" s="1"/>
  <c r="P6" i="1" s="1"/>
  <c r="N22" i="1"/>
  <c r="O22" i="1" s="1"/>
  <c r="N8" i="1"/>
  <c r="N25" i="1"/>
  <c r="O25" i="1" s="1"/>
  <c r="P25" i="1" s="1"/>
  <c r="Q25" i="1" s="1"/>
  <c r="N26" i="1"/>
  <c r="O26" i="1" s="1"/>
  <c r="P26" i="1" s="1"/>
  <c r="Q26" i="1" s="1"/>
  <c r="N11" i="1"/>
  <c r="N56" i="1"/>
  <c r="O56" i="1" s="1"/>
  <c r="N16" i="1"/>
  <c r="N53" i="1"/>
  <c r="O53" i="1" s="1"/>
  <c r="N58" i="1"/>
  <c r="N15" i="1"/>
  <c r="L64" i="1"/>
  <c r="K64" i="1"/>
  <c r="J64" i="1"/>
  <c r="I64" i="1"/>
  <c r="L66" i="1" s="1"/>
  <c r="H64" i="1"/>
  <c r="P130" i="3" l="1"/>
  <c r="D130" i="3"/>
  <c r="E65" i="3"/>
  <c r="E130" i="3" s="1"/>
  <c r="T82" i="3"/>
  <c r="T130" i="3" s="1"/>
  <c r="S130" i="3"/>
  <c r="F130" i="3"/>
  <c r="G130" i="3"/>
  <c r="H82" i="3"/>
  <c r="H130" i="3" s="1"/>
  <c r="Q65" i="3"/>
  <c r="Q130" i="3" s="1"/>
  <c r="T20" i="2"/>
  <c r="T67" i="2" s="1"/>
  <c r="T68" i="2" s="1"/>
  <c r="T69" i="2" s="1"/>
  <c r="T70" i="2" s="1"/>
  <c r="S67" i="2"/>
  <c r="S68" i="2" s="1"/>
  <c r="F67" i="2"/>
  <c r="F68" i="2" s="1"/>
  <c r="H69" i="2" s="1"/>
  <c r="N70" i="2" s="1"/>
  <c r="G67" i="2"/>
  <c r="G68" i="2" s="1"/>
  <c r="H20" i="2"/>
  <c r="H67" i="2" s="1"/>
  <c r="H68" i="2" s="1"/>
  <c r="Q3" i="2"/>
  <c r="Q67" i="2" s="1"/>
  <c r="Q68" i="2" s="1"/>
  <c r="P65" i="1"/>
  <c r="N64" i="1"/>
  <c r="N65" i="1" s="1"/>
  <c r="Q66" i="1" s="1"/>
  <c r="C64" i="1"/>
  <c r="C65" i="1" s="1"/>
  <c r="D59" i="1"/>
  <c r="E59" i="1" s="1"/>
  <c r="D58" i="1"/>
  <c r="D56" i="1"/>
  <c r="E56" i="1" s="1"/>
  <c r="D53" i="1"/>
  <c r="D49" i="1"/>
  <c r="D51" i="1"/>
  <c r="D50" i="1"/>
  <c r="D44" i="1"/>
  <c r="D37" i="1"/>
  <c r="D26" i="1"/>
  <c r="D25" i="1"/>
  <c r="E25" i="1" s="1"/>
  <c r="F25" i="1" s="1"/>
  <c r="G25" i="1" s="1"/>
  <c r="D22" i="1"/>
  <c r="E22" i="1" s="1"/>
  <c r="D21" i="1"/>
  <c r="E21" i="1" s="1"/>
  <c r="F21" i="1" s="1"/>
  <c r="D17" i="1"/>
  <c r="E17" i="1" s="1"/>
  <c r="F17" i="1" s="1"/>
  <c r="D15" i="1"/>
  <c r="D10" i="1"/>
  <c r="D11" i="1"/>
  <c r="D9" i="1"/>
  <c r="D8" i="1"/>
  <c r="D6" i="1"/>
  <c r="E6" i="1" s="1"/>
  <c r="F6" i="1" s="1"/>
  <c r="D2" i="1"/>
  <c r="D3" i="1"/>
  <c r="E3" i="1" s="1"/>
  <c r="F3" i="1" s="1"/>
  <c r="G3" i="1" s="1"/>
  <c r="D16" i="1"/>
  <c r="E53" i="1"/>
  <c r="E37" i="1"/>
  <c r="E26" i="1"/>
  <c r="F26" i="1" s="1"/>
  <c r="G26" i="1" s="1"/>
  <c r="E9" i="1"/>
  <c r="F9" i="1" s="1"/>
  <c r="G9" i="1" s="1"/>
  <c r="G64" i="1" s="1"/>
  <c r="G65" i="1" s="1"/>
  <c r="E2" i="1"/>
  <c r="D60" i="1"/>
  <c r="H131" i="3" l="1"/>
  <c r="N132" i="3" s="1"/>
  <c r="T131" i="3"/>
  <c r="T132" i="3" s="1"/>
  <c r="Q67" i="1"/>
  <c r="Q68" i="1" s="1"/>
  <c r="F64" i="1"/>
  <c r="F65" i="1" s="1"/>
  <c r="G66" i="1" s="1"/>
  <c r="L67" i="1" s="1"/>
  <c r="L68" i="1" s="1"/>
  <c r="E64" i="1"/>
  <c r="E65" i="1" s="1"/>
  <c r="D64" i="1"/>
  <c r="D65" i="1" s="1"/>
</calcChain>
</file>

<file path=xl/sharedStrings.xml><?xml version="1.0" encoding="utf-8"?>
<sst xmlns="http://schemas.openxmlformats.org/spreadsheetml/2006/main" count="565" uniqueCount="174">
  <si>
    <t>Name</t>
  </si>
  <si>
    <t>Team</t>
  </si>
  <si>
    <t>Shane Victorino</t>
  </si>
  <si>
    <t>Red Sox</t>
  </si>
  <si>
    <t>Russell Martin</t>
  </si>
  <si>
    <t>Pirates</t>
  </si>
  <si>
    <t>Mike Napoli</t>
  </si>
  <si>
    <t>David Ortiz</t>
  </si>
  <si>
    <t>Stephen Drew</t>
  </si>
  <si>
    <t>James Loney</t>
  </si>
  <si>
    <t>Rays</t>
  </si>
  <si>
    <t>Marco Scutaro</t>
  </si>
  <si>
    <t>Giants</t>
  </si>
  <si>
    <t>Torii Hunter</t>
  </si>
  <si>
    <t>Tigers</t>
  </si>
  <si>
    <t>Nick Swisher</t>
  </si>
  <si>
    <t>Indians</t>
  </si>
  <si>
    <t>Chris Iannetta</t>
  </si>
  <si>
    <t>Angels</t>
  </si>
  <si>
    <t>Michael Bourn</t>
  </si>
  <si>
    <t>Josh Hamilton</t>
  </si>
  <si>
    <t>Cody Ross</t>
  </si>
  <si>
    <t>Diamondbacks</t>
  </si>
  <si>
    <t>A.J. Pierzynski</t>
  </si>
  <si>
    <t>Rangers</t>
  </si>
  <si>
    <t>Angel Pagan</t>
  </si>
  <si>
    <t>Kelly Johnson</t>
  </si>
  <si>
    <t>Ichiro Suzuki</t>
  </si>
  <si>
    <t>Yankees</t>
  </si>
  <si>
    <t>Jonny Gomes</t>
  </si>
  <si>
    <t>David Ross</t>
  </si>
  <si>
    <t>Gerald Laird</t>
  </si>
  <si>
    <t>Braves</t>
  </si>
  <si>
    <t>Eric Chavez</t>
  </si>
  <si>
    <t>Humberto Quintero</t>
  </si>
  <si>
    <t>Adam LaRoche</t>
  </si>
  <si>
    <t>Nationals</t>
  </si>
  <si>
    <t>Jeff Baker</t>
  </si>
  <si>
    <t>Mark Reynolds</t>
  </si>
  <si>
    <t>Luke Scott</t>
  </si>
  <si>
    <t>Kelly Shoppach</t>
  </si>
  <si>
    <t>Reed Johnson</t>
  </si>
  <si>
    <t>Jose Molina</t>
  </si>
  <si>
    <t>Mark DeRosa</t>
  </si>
  <si>
    <t>Blue Jays</t>
  </si>
  <si>
    <t>Raul Ibanez</t>
  </si>
  <si>
    <t>Mariners</t>
  </si>
  <si>
    <t>Austin Kearns</t>
  </si>
  <si>
    <t>Marlins</t>
  </si>
  <si>
    <t>Yorvit Torrealba</t>
  </si>
  <si>
    <t>Rockies</t>
  </si>
  <si>
    <t>Lyle Overbay</t>
  </si>
  <si>
    <t>Wil Nieves</t>
  </si>
  <si>
    <t>Miguel Olivo</t>
  </si>
  <si>
    <t>Eric Hinske</t>
  </si>
  <si>
    <t>Matt Diaz</t>
  </si>
  <si>
    <t>Lance Berkman</t>
  </si>
  <si>
    <t>Chris Snyder</t>
  </si>
  <si>
    <t>Orioles</t>
  </si>
  <si>
    <t>Placido Polanco</t>
  </si>
  <si>
    <t>Cesar Izturis</t>
  </si>
  <si>
    <t>Reds</t>
  </si>
  <si>
    <t>Juan Pierre</t>
  </si>
  <si>
    <t>Travis Hafner</t>
  </si>
  <si>
    <t>Brandon Inge</t>
  </si>
  <si>
    <t>Henry Blanco</t>
  </si>
  <si>
    <t>Kevin Youkilis</t>
  </si>
  <si>
    <t>Rick Ankiel</t>
  </si>
  <si>
    <t>Casey Kotchman</t>
  </si>
  <si>
    <t>Jason Giambi</t>
  </si>
  <si>
    <t>Carlos Pena</t>
  </si>
  <si>
    <t>Ty Wigginton</t>
  </si>
  <si>
    <t>Cardinals</t>
  </si>
  <si>
    <t>B.J. Upton</t>
  </si>
  <si>
    <t>Ronny Cedeno</t>
  </si>
  <si>
    <t>Scott Hairston</t>
  </si>
  <si>
    <t>Ryan Ludwick</t>
  </si>
  <si>
    <t>Delmon Young</t>
  </si>
  <si>
    <t>Melky Cabrera</t>
  </si>
  <si>
    <t>Alex Gonzalez</t>
  </si>
  <si>
    <t>Brewers</t>
  </si>
  <si>
    <t>Jeff Keppinger</t>
  </si>
  <si>
    <t>White Sox</t>
  </si>
  <si>
    <t>Yuniesky Betancourt</t>
  </si>
  <si>
    <t>Maicer Izturis</t>
  </si>
  <si>
    <t>2013 ZiPS</t>
  </si>
  <si>
    <t>2013 Salary</t>
  </si>
  <si>
    <t>2014 Salary</t>
  </si>
  <si>
    <t>2015 Salary</t>
  </si>
  <si>
    <t>2016 Salary</t>
  </si>
  <si>
    <t>2017 Salary</t>
  </si>
  <si>
    <t>Astros</t>
  </si>
  <si>
    <t>Phillies</t>
  </si>
  <si>
    <t>Cubs</t>
  </si>
  <si>
    <t>2014 Aged</t>
  </si>
  <si>
    <t>2015 Aged</t>
  </si>
  <si>
    <t>2016 Aged</t>
  </si>
  <si>
    <t>2017  Aged</t>
  </si>
  <si>
    <t xml:space="preserve">2013 WAR </t>
  </si>
  <si>
    <t>2017 Aged</t>
  </si>
  <si>
    <t>2018 Aged</t>
  </si>
  <si>
    <t>2018 Salary</t>
  </si>
  <si>
    <t>2013 WAR</t>
  </si>
  <si>
    <t>Mark Lowe</t>
  </si>
  <si>
    <t>Joe Blanton</t>
  </si>
  <si>
    <t>Erik Bedard</t>
  </si>
  <si>
    <t>Bartolo Colon</t>
  </si>
  <si>
    <t>Athletics</t>
  </si>
  <si>
    <t>Grant Balfour</t>
  </si>
  <si>
    <t>Darren Oliver</t>
  </si>
  <si>
    <t>Chien-Ming Wang</t>
  </si>
  <si>
    <t>Kyle Lohse</t>
  </si>
  <si>
    <t>Michael Gonzalez</t>
  </si>
  <si>
    <t>Randy Choate</t>
  </si>
  <si>
    <t>Scott Feldman</t>
  </si>
  <si>
    <t>Edwin Jackson</t>
  </si>
  <si>
    <t>Carlos Villanueva</t>
  </si>
  <si>
    <t>Kevin Gregg</t>
  </si>
  <si>
    <t>Scott Baker</t>
  </si>
  <si>
    <t>Hisanori Takahashi</t>
  </si>
  <si>
    <t>Shawn Camp</t>
  </si>
  <si>
    <t>Brandon McCarthy</t>
  </si>
  <si>
    <t>Zack Greinke</t>
  </si>
  <si>
    <t>Dodgers</t>
  </si>
  <si>
    <t>J.P. Howell</t>
  </si>
  <si>
    <t>Brandon League</t>
  </si>
  <si>
    <t>Ramon Ramirez</t>
  </si>
  <si>
    <t>Jeremy Affeldt</t>
  </si>
  <si>
    <t>Brett Myers</t>
  </si>
  <si>
    <t>Joe Saunders</t>
  </si>
  <si>
    <t>Chad Qualls</t>
  </si>
  <si>
    <t>Jon Rauch</t>
  </si>
  <si>
    <t>Shaun Marcum</t>
  </si>
  <si>
    <t>Mets</t>
  </si>
  <si>
    <t>LaTroy Hawkins</t>
  </si>
  <si>
    <t>Daisuke Matsuzaka</t>
  </si>
  <si>
    <t>Pedro Feliciano</t>
  </si>
  <si>
    <t>Tim Byrdak</t>
  </si>
  <si>
    <t>Brandon Lyon</t>
  </si>
  <si>
    <t>Dan Haren</t>
  </si>
  <si>
    <t>Luis Ayala</t>
  </si>
  <si>
    <t>Freddy Garcia</t>
  </si>
  <si>
    <t>Jason Marquis</t>
  </si>
  <si>
    <t>Padres</t>
  </si>
  <si>
    <t>Chad Durbin</t>
  </si>
  <si>
    <t>Mike Adams</t>
  </si>
  <si>
    <t>Francisco Liriano</t>
  </si>
  <si>
    <t>Jason Grilli</t>
  </si>
  <si>
    <t>Jonathan Sanchez</t>
  </si>
  <si>
    <t>Jason Frasor</t>
  </si>
  <si>
    <t>Joakim Soria</t>
  </si>
  <si>
    <t>Derek Lowe</t>
  </si>
  <si>
    <t>Kyle Farnsworth</t>
  </si>
  <si>
    <t>Joel Peralta</t>
  </si>
  <si>
    <t>Jamey Wright</t>
  </si>
  <si>
    <t>Roberto Hernandez</t>
  </si>
  <si>
    <t>Ryan Dempster</t>
  </si>
  <si>
    <t>Jonathan Broxton</t>
  </si>
  <si>
    <t>Jorge de la Rosa</t>
  </si>
  <si>
    <t>Roy Oswalt</t>
  </si>
  <si>
    <t>Jeff Francis</t>
  </si>
  <si>
    <t>Ervin Santana</t>
  </si>
  <si>
    <t>Royals</t>
  </si>
  <si>
    <t>Jeremy Guthrie</t>
  </si>
  <si>
    <t>Anibal Sanchez</t>
  </si>
  <si>
    <t>Octavio Dotel</t>
  </si>
  <si>
    <t>Jose Valverde</t>
  </si>
  <si>
    <t>Kevin Correia</t>
  </si>
  <si>
    <t>Twins</t>
  </si>
  <si>
    <t>Jake Peavy</t>
  </si>
  <si>
    <t>Matt Lindstrom</t>
  </si>
  <si>
    <t>Gavin Floyd</t>
  </si>
  <si>
    <t>Hiroki Kuroda</t>
  </si>
  <si>
    <t>Mariano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</si>
</sst>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38" workbookViewId="0">
      <selection sqref="A1:Q63"/>
    </sheetView>
  </sheetViews>
  <sheetFormatPr defaultRowHeight="15" x14ac:dyDescent="0.25"/>
  <cols>
    <col min="1" max="1" width="19.28515625" bestFit="1" customWidth="1"/>
    <col min="2" max="2" width="14" bestFit="1" customWidth="1"/>
    <col min="4" max="6" width="10" bestFit="1" customWidth="1"/>
    <col min="7" max="7" width="10.42578125" bestFit="1" customWidth="1"/>
    <col min="8" max="8" width="11.140625" bestFit="1" customWidth="1"/>
    <col min="9" max="9" width="12.140625" bestFit="1" customWidth="1"/>
    <col min="10" max="10" width="11.140625" bestFit="1" customWidth="1"/>
    <col min="11" max="11" width="10.7109375" bestFit="1" customWidth="1"/>
    <col min="12" max="12" width="11.140625" bestFit="1" customWidth="1"/>
    <col min="13" max="13" width="12" bestFit="1" customWidth="1"/>
    <col min="14" max="17" width="10" bestFit="1" customWidth="1"/>
    <col min="19" max="20" width="11.140625" bestFit="1" customWidth="1"/>
  </cols>
  <sheetData>
    <row r="1" spans="1:17" x14ac:dyDescent="0.25">
      <c r="A1" t="s">
        <v>0</v>
      </c>
      <c r="B1" t="s">
        <v>1</v>
      </c>
      <c r="C1" t="s">
        <v>85</v>
      </c>
      <c r="D1" t="s">
        <v>94</v>
      </c>
      <c r="E1" t="s">
        <v>95</v>
      </c>
      <c r="F1" t="s">
        <v>96</v>
      </c>
      <c r="G1" t="s">
        <v>97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98</v>
      </c>
      <c r="N1" t="s">
        <v>94</v>
      </c>
      <c r="O1" t="s">
        <v>95</v>
      </c>
      <c r="P1" t="s">
        <v>96</v>
      </c>
      <c r="Q1" t="s">
        <v>99</v>
      </c>
    </row>
    <row r="2" spans="1:17" x14ac:dyDescent="0.25">
      <c r="A2" t="s">
        <v>17</v>
      </c>
      <c r="B2" t="s">
        <v>18</v>
      </c>
      <c r="C2">
        <v>1.8</v>
      </c>
      <c r="D2">
        <f>C2-0.5</f>
        <v>1.3</v>
      </c>
      <c r="E2">
        <f>D2-0.5</f>
        <v>0.8</v>
      </c>
      <c r="H2" s="1">
        <v>5050000</v>
      </c>
      <c r="I2" s="1">
        <v>4975000</v>
      </c>
      <c r="J2" s="1">
        <v>5525000</v>
      </c>
      <c r="K2" s="1"/>
      <c r="L2" s="1"/>
      <c r="M2">
        <v>2.1</v>
      </c>
      <c r="N2">
        <f>M2-0.5</f>
        <v>1.6</v>
      </c>
      <c r="O2">
        <f>N2-0.5</f>
        <v>1.1000000000000001</v>
      </c>
    </row>
    <row r="3" spans="1:17" x14ac:dyDescent="0.25">
      <c r="A3" t="s">
        <v>20</v>
      </c>
      <c r="B3" t="s">
        <v>18</v>
      </c>
      <c r="C3">
        <v>3.8</v>
      </c>
      <c r="D3">
        <f>C3-0.5</f>
        <v>3.3</v>
      </c>
      <c r="E3">
        <f>D3-0.5</f>
        <v>2.8</v>
      </c>
      <c r="F3">
        <f>E3-0.5</f>
        <v>2.2999999999999998</v>
      </c>
      <c r="G3">
        <f>F3-0.5</f>
        <v>1.7999999999999998</v>
      </c>
      <c r="H3" s="1">
        <v>17000000</v>
      </c>
      <c r="I3" s="1">
        <v>17000000</v>
      </c>
      <c r="J3" s="1">
        <v>25000000</v>
      </c>
      <c r="K3" s="1">
        <v>32000000</v>
      </c>
      <c r="L3" s="1">
        <v>32000000</v>
      </c>
      <c r="M3">
        <v>1.9</v>
      </c>
      <c r="N3">
        <f>M3-0.5</f>
        <v>1.4</v>
      </c>
      <c r="O3">
        <f>N3-0.5</f>
        <v>0.89999999999999991</v>
      </c>
      <c r="P3">
        <f>O3-0.5</f>
        <v>0.39999999999999991</v>
      </c>
      <c r="Q3">
        <f>P3-0.5</f>
        <v>-0.10000000000000009</v>
      </c>
    </row>
    <row r="4" spans="1:17" x14ac:dyDescent="0.25">
      <c r="A4" t="s">
        <v>70</v>
      </c>
      <c r="B4" t="s">
        <v>91</v>
      </c>
      <c r="C4">
        <v>0.6</v>
      </c>
      <c r="H4" s="1">
        <v>2900000</v>
      </c>
      <c r="I4" s="1"/>
      <c r="J4" s="1"/>
      <c r="K4" s="1"/>
      <c r="L4" s="1"/>
      <c r="M4">
        <v>-0.5</v>
      </c>
    </row>
    <row r="5" spans="1:17" x14ac:dyDescent="0.25">
      <c r="A5" t="s">
        <v>67</v>
      </c>
      <c r="B5" t="s">
        <v>91</v>
      </c>
      <c r="C5">
        <v>-0.9</v>
      </c>
      <c r="H5" s="1">
        <v>750000</v>
      </c>
      <c r="I5" s="1"/>
      <c r="J5" s="1"/>
      <c r="K5" s="1"/>
      <c r="L5" s="1"/>
      <c r="M5">
        <v>-0.4</v>
      </c>
    </row>
    <row r="6" spans="1:17" x14ac:dyDescent="0.25">
      <c r="A6" t="s">
        <v>84</v>
      </c>
      <c r="B6" t="s">
        <v>44</v>
      </c>
      <c r="C6">
        <v>1.1000000000000001</v>
      </c>
      <c r="D6">
        <f>C6-0.5</f>
        <v>0.60000000000000009</v>
      </c>
      <c r="E6">
        <f>D6-0.5</f>
        <v>0.10000000000000009</v>
      </c>
      <c r="F6">
        <f>E6-0.5</f>
        <v>-0.39999999999999991</v>
      </c>
      <c r="H6" s="1">
        <v>3000000</v>
      </c>
      <c r="I6" s="1">
        <v>3000000</v>
      </c>
      <c r="J6" s="1">
        <v>3000000</v>
      </c>
      <c r="K6" s="1">
        <v>1000000</v>
      </c>
      <c r="L6" s="1"/>
      <c r="M6">
        <v>-2.1</v>
      </c>
      <c r="N6">
        <f>M6-0.5</f>
        <v>-2.6</v>
      </c>
      <c r="O6">
        <f>N6-0.5</f>
        <v>-3.1</v>
      </c>
      <c r="P6">
        <f>O6-0.5</f>
        <v>-3.6</v>
      </c>
    </row>
    <row r="7" spans="1:17" x14ac:dyDescent="0.25">
      <c r="A7" t="s">
        <v>43</v>
      </c>
      <c r="B7" t="s">
        <v>44</v>
      </c>
      <c r="C7">
        <v>-0.2</v>
      </c>
      <c r="H7" s="1">
        <v>750000</v>
      </c>
      <c r="I7" s="1"/>
      <c r="J7" s="1"/>
      <c r="K7" s="1"/>
      <c r="L7" s="1"/>
      <c r="M7">
        <v>0.1</v>
      </c>
    </row>
    <row r="8" spans="1:17" x14ac:dyDescent="0.25">
      <c r="A8" t="s">
        <v>78</v>
      </c>
      <c r="B8" t="s">
        <v>44</v>
      </c>
      <c r="C8">
        <v>2.5</v>
      </c>
      <c r="D8">
        <f>C8-0.5</f>
        <v>2</v>
      </c>
      <c r="H8" s="1">
        <v>8000000</v>
      </c>
      <c r="I8" s="1">
        <v>8000000</v>
      </c>
      <c r="J8" s="1"/>
      <c r="K8" s="1"/>
      <c r="L8" s="1"/>
      <c r="M8">
        <v>-0.9</v>
      </c>
      <c r="N8">
        <f>M8-0.5</f>
        <v>-1.4</v>
      </c>
    </row>
    <row r="9" spans="1:17" x14ac:dyDescent="0.25">
      <c r="A9" t="s">
        <v>73</v>
      </c>
      <c r="B9" t="s">
        <v>32</v>
      </c>
      <c r="C9">
        <v>3.5</v>
      </c>
      <c r="D9">
        <f>C9-0.5</f>
        <v>3</v>
      </c>
      <c r="E9">
        <f>D9-0.5</f>
        <v>2.5</v>
      </c>
      <c r="F9">
        <f>E9-0.5</f>
        <v>2</v>
      </c>
      <c r="G9">
        <f>F9-0.5</f>
        <v>1.5</v>
      </c>
      <c r="H9" s="1">
        <v>12450000</v>
      </c>
      <c r="I9" s="1">
        <v>13450000</v>
      </c>
      <c r="J9" s="1">
        <v>14450000</v>
      </c>
      <c r="K9" s="1">
        <v>15450000</v>
      </c>
      <c r="L9" s="1">
        <v>16450000</v>
      </c>
      <c r="M9">
        <v>-0.6</v>
      </c>
      <c r="N9">
        <f>M9-0.5</f>
        <v>-1.1000000000000001</v>
      </c>
      <c r="O9">
        <f>N9-0.5</f>
        <v>-1.6</v>
      </c>
      <c r="P9">
        <f>O9-0.5</f>
        <v>-2.1</v>
      </c>
      <c r="Q9">
        <f>P9-0.5</f>
        <v>-2.6</v>
      </c>
    </row>
    <row r="10" spans="1:17" x14ac:dyDescent="0.25">
      <c r="A10" t="s">
        <v>31</v>
      </c>
      <c r="B10" t="s">
        <v>32</v>
      </c>
      <c r="C10">
        <v>0.8</v>
      </c>
      <c r="D10">
        <f>C10-0.5</f>
        <v>0.30000000000000004</v>
      </c>
      <c r="H10" s="1">
        <v>1500000</v>
      </c>
      <c r="I10" s="1">
        <v>1500000</v>
      </c>
      <c r="J10" s="1"/>
      <c r="K10" s="1"/>
      <c r="L10" s="1"/>
      <c r="M10">
        <v>0.9</v>
      </c>
      <c r="N10">
        <f>M10-0.5</f>
        <v>0.4</v>
      </c>
    </row>
    <row r="11" spans="1:17" x14ac:dyDescent="0.25">
      <c r="A11" t="s">
        <v>41</v>
      </c>
      <c r="B11" t="s">
        <v>32</v>
      </c>
      <c r="C11">
        <v>-0.3</v>
      </c>
      <c r="D11">
        <f>C11-0.5</f>
        <v>-0.8</v>
      </c>
      <c r="H11" s="1">
        <v>1600000</v>
      </c>
      <c r="I11" s="1">
        <v>150000</v>
      </c>
      <c r="J11" s="1"/>
      <c r="K11" s="1"/>
      <c r="L11" s="1"/>
      <c r="M11">
        <v>0.2</v>
      </c>
      <c r="N11">
        <f>M11-0.5</f>
        <v>-0.3</v>
      </c>
    </row>
    <row r="12" spans="1:17" x14ac:dyDescent="0.25">
      <c r="A12" t="s">
        <v>79</v>
      </c>
      <c r="B12" t="s">
        <v>80</v>
      </c>
      <c r="C12">
        <v>1.2</v>
      </c>
      <c r="H12" s="1">
        <v>1500000</v>
      </c>
      <c r="I12" s="1"/>
      <c r="J12" s="1"/>
      <c r="K12" s="1"/>
      <c r="L12" s="1"/>
      <c r="M12">
        <v>-1.1000000000000001</v>
      </c>
    </row>
    <row r="13" spans="1:17" x14ac:dyDescent="0.25">
      <c r="A13" t="s">
        <v>83</v>
      </c>
      <c r="B13" t="s">
        <v>80</v>
      </c>
      <c r="C13">
        <v>-0.9</v>
      </c>
      <c r="H13" s="1">
        <v>900000</v>
      </c>
      <c r="I13" s="1"/>
      <c r="J13" s="1"/>
      <c r="K13" s="1"/>
      <c r="L13" s="1"/>
      <c r="M13">
        <v>-1.8</v>
      </c>
    </row>
    <row r="14" spans="1:17" x14ac:dyDescent="0.25">
      <c r="A14" t="s">
        <v>74</v>
      </c>
      <c r="B14" t="s">
        <v>72</v>
      </c>
      <c r="C14">
        <v>1.1000000000000001</v>
      </c>
      <c r="H14" s="1">
        <v>1150000</v>
      </c>
      <c r="I14" s="1"/>
      <c r="J14" s="1"/>
      <c r="K14" s="1"/>
      <c r="L14" s="1"/>
      <c r="M14">
        <v>-0.7</v>
      </c>
    </row>
    <row r="15" spans="1:17" x14ac:dyDescent="0.25">
      <c r="A15" t="s">
        <v>71</v>
      </c>
      <c r="B15" t="s">
        <v>72</v>
      </c>
      <c r="C15">
        <v>-0.4</v>
      </c>
      <c r="D15">
        <f>C15-0.5</f>
        <v>-0.9</v>
      </c>
      <c r="H15" s="1">
        <v>2500000</v>
      </c>
      <c r="I15" s="1">
        <v>1500000</v>
      </c>
      <c r="J15" s="1"/>
      <c r="K15" s="1"/>
      <c r="L15" s="1"/>
      <c r="M15">
        <v>-0.6</v>
      </c>
      <c r="N15">
        <f>M15-0.5</f>
        <v>-1.1000000000000001</v>
      </c>
    </row>
    <row r="16" spans="1:17" x14ac:dyDescent="0.25">
      <c r="A16" t="s">
        <v>75</v>
      </c>
      <c r="B16" t="s">
        <v>93</v>
      </c>
      <c r="C16">
        <v>0</v>
      </c>
      <c r="D16">
        <f>C16-0.5</f>
        <v>-0.5</v>
      </c>
      <c r="H16" s="1">
        <v>2500000</v>
      </c>
      <c r="I16" s="1">
        <v>1500000</v>
      </c>
      <c r="J16" s="1"/>
      <c r="K16" s="1"/>
      <c r="L16" s="1"/>
      <c r="M16">
        <v>-0.7</v>
      </c>
      <c r="N16">
        <f>M16-0.5</f>
        <v>-1.2</v>
      </c>
    </row>
    <row r="17" spans="1:17" x14ac:dyDescent="0.25">
      <c r="A17" t="s">
        <v>21</v>
      </c>
      <c r="B17" t="s">
        <v>22</v>
      </c>
      <c r="C17">
        <v>1.4</v>
      </c>
      <c r="D17">
        <f>C17-0.5</f>
        <v>0.89999999999999991</v>
      </c>
      <c r="E17">
        <f>D17-0.5</f>
        <v>0.39999999999999991</v>
      </c>
      <c r="F17">
        <f>E17-0.5</f>
        <v>-0.10000000000000009</v>
      </c>
      <c r="H17" s="1">
        <v>6000000</v>
      </c>
      <c r="I17" s="1">
        <v>9500000</v>
      </c>
      <c r="J17" s="1">
        <v>9500000</v>
      </c>
      <c r="K17" s="1">
        <v>1000000</v>
      </c>
      <c r="L17" s="1"/>
      <c r="M17">
        <v>1.8</v>
      </c>
      <c r="N17">
        <f>M17-0.5</f>
        <v>1.3</v>
      </c>
      <c r="O17">
        <f>N17-0.5</f>
        <v>0.8</v>
      </c>
      <c r="P17">
        <f>O17-0.5</f>
        <v>0.30000000000000004</v>
      </c>
    </row>
    <row r="18" spans="1:17" x14ac:dyDescent="0.25">
      <c r="A18" t="s">
        <v>33</v>
      </c>
      <c r="B18" t="s">
        <v>22</v>
      </c>
      <c r="C18">
        <v>0.6</v>
      </c>
      <c r="H18" s="1">
        <v>3000000</v>
      </c>
      <c r="I18" s="1"/>
      <c r="J18" s="1"/>
      <c r="K18" s="1"/>
      <c r="L18" s="1"/>
      <c r="M18">
        <v>0.7</v>
      </c>
    </row>
    <row r="19" spans="1:17" x14ac:dyDescent="0.25">
      <c r="A19" t="s">
        <v>54</v>
      </c>
      <c r="B19" t="s">
        <v>22</v>
      </c>
      <c r="C19">
        <v>0</v>
      </c>
      <c r="H19" s="1">
        <v>1350000</v>
      </c>
      <c r="I19" s="1"/>
      <c r="J19" s="1"/>
      <c r="K19" s="1"/>
      <c r="L19" s="1"/>
      <c r="M19">
        <v>-0.2</v>
      </c>
    </row>
    <row r="20" spans="1:17" x14ac:dyDescent="0.25">
      <c r="A20" t="s">
        <v>52</v>
      </c>
      <c r="B20" t="s">
        <v>22</v>
      </c>
      <c r="C20">
        <v>-0.2</v>
      </c>
      <c r="H20" s="1">
        <v>800000</v>
      </c>
      <c r="I20" s="1"/>
      <c r="J20" s="1"/>
      <c r="K20" s="1"/>
      <c r="L20" s="1"/>
      <c r="M20">
        <v>-0.1</v>
      </c>
    </row>
    <row r="21" spans="1:17" x14ac:dyDescent="0.25">
      <c r="A21" t="s">
        <v>25</v>
      </c>
      <c r="B21" t="s">
        <v>12</v>
      </c>
      <c r="C21">
        <v>3.5</v>
      </c>
      <c r="D21">
        <f>C21-0.5</f>
        <v>3</v>
      </c>
      <c r="E21">
        <f>D21-0.5</f>
        <v>2.5</v>
      </c>
      <c r="F21">
        <f>E21-0.5</f>
        <v>2</v>
      </c>
      <c r="H21" s="1">
        <v>8250000</v>
      </c>
      <c r="I21" s="1">
        <v>10250000</v>
      </c>
      <c r="J21" s="1">
        <v>10250000</v>
      </c>
      <c r="K21" s="1">
        <v>11250000</v>
      </c>
      <c r="L21" s="1"/>
      <c r="M21">
        <v>1.3</v>
      </c>
      <c r="N21">
        <f>M21-0.5</f>
        <v>0.8</v>
      </c>
      <c r="O21">
        <f>N21-0.5</f>
        <v>0.30000000000000004</v>
      </c>
      <c r="P21">
        <f>O21-0.5</f>
        <v>-0.19999999999999996</v>
      </c>
    </row>
    <row r="22" spans="1:17" x14ac:dyDescent="0.25">
      <c r="A22" t="s">
        <v>11</v>
      </c>
      <c r="B22" t="s">
        <v>12</v>
      </c>
      <c r="C22">
        <v>1.9</v>
      </c>
      <c r="D22">
        <f>C22-0.5</f>
        <v>1.4</v>
      </c>
      <c r="E22">
        <f>D22-0.5</f>
        <v>0.89999999999999991</v>
      </c>
      <c r="H22" s="1">
        <v>6666667</v>
      </c>
      <c r="I22" s="1">
        <v>6666667</v>
      </c>
      <c r="J22" s="1">
        <v>6666666</v>
      </c>
      <c r="K22" s="1"/>
      <c r="L22" s="1"/>
      <c r="M22">
        <v>2.7</v>
      </c>
      <c r="N22">
        <f>M22-0.5</f>
        <v>2.2000000000000002</v>
      </c>
      <c r="O22">
        <f>N22-0.5</f>
        <v>1.7000000000000002</v>
      </c>
    </row>
    <row r="23" spans="1:17" x14ac:dyDescent="0.25">
      <c r="A23" t="s">
        <v>69</v>
      </c>
      <c r="B23" t="s">
        <v>16</v>
      </c>
      <c r="C23">
        <v>-0.2</v>
      </c>
      <c r="H23" s="1">
        <v>750000</v>
      </c>
      <c r="I23" s="1"/>
      <c r="J23" s="1"/>
      <c r="K23" s="1"/>
      <c r="L23" s="1"/>
      <c r="M23">
        <v>-0.5</v>
      </c>
    </row>
    <row r="24" spans="1:17" x14ac:dyDescent="0.25">
      <c r="A24" t="s">
        <v>38</v>
      </c>
      <c r="B24" t="s">
        <v>16</v>
      </c>
      <c r="C24">
        <v>1.1000000000000001</v>
      </c>
      <c r="H24" s="1">
        <v>6000000</v>
      </c>
      <c r="I24" s="1"/>
      <c r="J24" s="1"/>
      <c r="K24" s="1"/>
      <c r="L24" s="1"/>
      <c r="M24">
        <v>0.4</v>
      </c>
    </row>
    <row r="25" spans="1:17" x14ac:dyDescent="0.25">
      <c r="A25" t="s">
        <v>19</v>
      </c>
      <c r="B25" t="s">
        <v>16</v>
      </c>
      <c r="C25">
        <v>4</v>
      </c>
      <c r="D25">
        <f>C25-0.5</f>
        <v>3.5</v>
      </c>
      <c r="E25">
        <f>D25-0.5</f>
        <v>3</v>
      </c>
      <c r="F25">
        <f>E25-0.5</f>
        <v>2.5</v>
      </c>
      <c r="G25">
        <f>F25-0.5</f>
        <v>2</v>
      </c>
      <c r="H25" s="1">
        <v>7000000</v>
      </c>
      <c r="I25" s="1">
        <v>13500000</v>
      </c>
      <c r="J25" s="1">
        <v>13500000</v>
      </c>
      <c r="K25" s="1">
        <v>14000000</v>
      </c>
      <c r="L25" s="1">
        <v>12000000</v>
      </c>
      <c r="M25">
        <v>2</v>
      </c>
      <c r="N25">
        <f>M25-0.5</f>
        <v>1.5</v>
      </c>
      <c r="O25">
        <f>N25-0.5</f>
        <v>1</v>
      </c>
      <c r="P25">
        <f>O25-0.5</f>
        <v>0.5</v>
      </c>
      <c r="Q25">
        <f>P25-0.5</f>
        <v>0</v>
      </c>
    </row>
    <row r="26" spans="1:17" x14ac:dyDescent="0.25">
      <c r="A26" t="s">
        <v>15</v>
      </c>
      <c r="B26" t="s">
        <v>16</v>
      </c>
      <c r="C26">
        <v>2.5</v>
      </c>
      <c r="D26">
        <f>C26-0.5</f>
        <v>2</v>
      </c>
      <c r="E26">
        <f>D26-0.5</f>
        <v>1.5</v>
      </c>
      <c r="F26">
        <f>E26-0.5</f>
        <v>1</v>
      </c>
      <c r="G26">
        <f>F26-0.5</f>
        <v>0.5</v>
      </c>
      <c r="H26" s="1">
        <v>11000000</v>
      </c>
      <c r="I26" s="1">
        <v>15000000</v>
      </c>
      <c r="J26" s="1">
        <v>15000000</v>
      </c>
      <c r="K26" s="1">
        <v>15000000</v>
      </c>
      <c r="L26" s="1">
        <v>14000000</v>
      </c>
      <c r="M26">
        <v>2.4</v>
      </c>
      <c r="N26">
        <f>M26-0.5</f>
        <v>1.9</v>
      </c>
      <c r="O26">
        <f>N26-0.5</f>
        <v>1.4</v>
      </c>
      <c r="P26">
        <f>O26-0.5</f>
        <v>0.89999999999999991</v>
      </c>
      <c r="Q26">
        <f>P26-0.5</f>
        <v>0.39999999999999991</v>
      </c>
    </row>
    <row r="27" spans="1:17" x14ac:dyDescent="0.25">
      <c r="A27" t="s">
        <v>65</v>
      </c>
      <c r="B27" t="s">
        <v>46</v>
      </c>
      <c r="C27">
        <v>0</v>
      </c>
      <c r="H27" s="1">
        <v>750000</v>
      </c>
      <c r="I27" s="1"/>
      <c r="J27" s="1"/>
      <c r="K27" s="1"/>
      <c r="L27" s="1"/>
      <c r="M27">
        <v>-0.4</v>
      </c>
    </row>
    <row r="28" spans="1:17" x14ac:dyDescent="0.25">
      <c r="A28" t="s">
        <v>34</v>
      </c>
      <c r="B28" t="s">
        <v>46</v>
      </c>
      <c r="C28">
        <v>0.6</v>
      </c>
      <c r="H28" s="1">
        <v>900000</v>
      </c>
      <c r="I28" s="1"/>
      <c r="J28" s="1"/>
      <c r="K28" s="1"/>
      <c r="L28" s="1"/>
      <c r="M28">
        <v>0.6</v>
      </c>
    </row>
    <row r="29" spans="1:17" x14ac:dyDescent="0.25">
      <c r="A29" t="s">
        <v>40</v>
      </c>
      <c r="B29" t="s">
        <v>46</v>
      </c>
      <c r="C29">
        <v>0.2</v>
      </c>
      <c r="H29" s="1">
        <v>1500000</v>
      </c>
      <c r="I29" s="1"/>
      <c r="J29" s="1"/>
      <c r="K29" s="1"/>
      <c r="L29" s="1"/>
      <c r="M29">
        <v>0.3</v>
      </c>
    </row>
    <row r="30" spans="1:17" x14ac:dyDescent="0.25">
      <c r="A30" t="s">
        <v>45</v>
      </c>
      <c r="B30" t="s">
        <v>46</v>
      </c>
      <c r="C30">
        <v>0.1</v>
      </c>
      <c r="H30" s="1">
        <v>2750000</v>
      </c>
      <c r="I30" s="1"/>
      <c r="J30" s="1"/>
      <c r="K30" s="1"/>
      <c r="L30" s="1"/>
      <c r="M30">
        <v>0</v>
      </c>
    </row>
    <row r="31" spans="1:17" x14ac:dyDescent="0.25">
      <c r="A31" t="s">
        <v>47</v>
      </c>
      <c r="B31" t="s">
        <v>48</v>
      </c>
      <c r="C31">
        <v>-0.1</v>
      </c>
      <c r="H31" s="1">
        <v>700000</v>
      </c>
      <c r="I31" s="1"/>
      <c r="J31" s="1"/>
      <c r="K31" s="1"/>
      <c r="L31" s="1"/>
      <c r="M31">
        <v>0</v>
      </c>
    </row>
    <row r="32" spans="1:17" x14ac:dyDescent="0.25">
      <c r="A32" t="s">
        <v>68</v>
      </c>
      <c r="B32" t="s">
        <v>48</v>
      </c>
      <c r="C32">
        <v>-0.5</v>
      </c>
      <c r="H32" s="1">
        <v>700000</v>
      </c>
      <c r="I32" s="1"/>
      <c r="J32" s="1"/>
      <c r="K32" s="1"/>
      <c r="L32" s="1"/>
      <c r="M32">
        <v>-0.5</v>
      </c>
    </row>
    <row r="33" spans="1:15" x14ac:dyDescent="0.25">
      <c r="A33" t="s">
        <v>62</v>
      </c>
      <c r="B33" t="s">
        <v>48</v>
      </c>
      <c r="C33">
        <v>0.4</v>
      </c>
      <c r="H33" s="1">
        <v>1600000</v>
      </c>
      <c r="I33" s="1"/>
      <c r="J33" s="1"/>
      <c r="K33" s="1"/>
      <c r="L33" s="1"/>
      <c r="M33">
        <v>-0.4</v>
      </c>
    </row>
    <row r="34" spans="1:15" x14ac:dyDescent="0.25">
      <c r="A34" t="s">
        <v>55</v>
      </c>
      <c r="B34" t="s">
        <v>48</v>
      </c>
      <c r="C34">
        <v>-0.3</v>
      </c>
      <c r="H34" s="1">
        <v>500000</v>
      </c>
      <c r="I34" s="1"/>
      <c r="J34" s="1"/>
      <c r="K34" s="1"/>
      <c r="L34" s="1"/>
      <c r="M34">
        <v>-0.2</v>
      </c>
    </row>
    <row r="35" spans="1:15" x14ac:dyDescent="0.25">
      <c r="A35" t="s">
        <v>53</v>
      </c>
      <c r="B35" t="s">
        <v>48</v>
      </c>
      <c r="C35">
        <v>0</v>
      </c>
      <c r="H35" s="1">
        <v>800000</v>
      </c>
      <c r="I35" s="1"/>
      <c r="J35" s="1"/>
      <c r="K35" s="1"/>
      <c r="L35" s="1"/>
      <c r="M35">
        <v>-0.1</v>
      </c>
    </row>
    <row r="36" spans="1:15" x14ac:dyDescent="0.25">
      <c r="A36" t="s">
        <v>59</v>
      </c>
      <c r="B36" t="s">
        <v>48</v>
      </c>
      <c r="C36">
        <v>1</v>
      </c>
      <c r="H36" s="1">
        <v>2750000</v>
      </c>
      <c r="I36" s="1"/>
      <c r="J36" s="1"/>
      <c r="K36" s="1"/>
      <c r="L36" s="1"/>
      <c r="M36">
        <v>-0.2</v>
      </c>
    </row>
    <row r="37" spans="1:15" x14ac:dyDescent="0.25">
      <c r="A37" t="s">
        <v>35</v>
      </c>
      <c r="B37" t="s">
        <v>36</v>
      </c>
      <c r="C37">
        <v>1.9</v>
      </c>
      <c r="D37">
        <f>C37-0.5</f>
        <v>1.4</v>
      </c>
      <c r="E37">
        <f>D37-0.5</f>
        <v>0.89999999999999991</v>
      </c>
      <c r="H37" s="1">
        <v>10000000</v>
      </c>
      <c r="I37" s="1">
        <v>12000000</v>
      </c>
      <c r="J37" s="1">
        <v>2000000</v>
      </c>
      <c r="K37" s="1"/>
      <c r="L37" s="1"/>
      <c r="M37">
        <v>0.6</v>
      </c>
      <c r="N37">
        <f>M37-0.5</f>
        <v>9.9999999999999978E-2</v>
      </c>
      <c r="O37">
        <f>N37-0.5</f>
        <v>-0.4</v>
      </c>
    </row>
    <row r="38" spans="1:15" x14ac:dyDescent="0.25">
      <c r="A38" t="s">
        <v>57</v>
      </c>
      <c r="B38" t="s">
        <v>58</v>
      </c>
      <c r="C38">
        <v>0.1</v>
      </c>
      <c r="H38" s="1">
        <v>550000</v>
      </c>
      <c r="I38" s="1"/>
      <c r="J38" s="1"/>
      <c r="K38" s="1"/>
      <c r="L38" s="1"/>
      <c r="M38">
        <v>-0.2</v>
      </c>
    </row>
    <row r="39" spans="1:15" x14ac:dyDescent="0.25">
      <c r="A39" t="s">
        <v>77</v>
      </c>
      <c r="B39" t="s">
        <v>92</v>
      </c>
      <c r="C39">
        <v>0</v>
      </c>
      <c r="H39" s="1">
        <v>750000</v>
      </c>
      <c r="I39" s="1"/>
      <c r="J39" s="1"/>
      <c r="K39" s="1"/>
      <c r="L39" s="1"/>
      <c r="M39">
        <v>-0.8</v>
      </c>
    </row>
    <row r="40" spans="1:15" x14ac:dyDescent="0.25">
      <c r="A40" t="s">
        <v>64</v>
      </c>
      <c r="B40" t="s">
        <v>5</v>
      </c>
      <c r="C40">
        <v>-0.3</v>
      </c>
      <c r="H40" s="1">
        <v>8500000</v>
      </c>
      <c r="I40" s="1"/>
      <c r="J40" s="1"/>
      <c r="K40" s="1"/>
      <c r="L40" s="1"/>
      <c r="M40">
        <v>-0.4</v>
      </c>
    </row>
    <row r="41" spans="1:15" x14ac:dyDescent="0.25">
      <c r="A41" t="s">
        <v>4</v>
      </c>
      <c r="B41" t="s">
        <v>5</v>
      </c>
      <c r="C41">
        <v>2.2999999999999998</v>
      </c>
      <c r="H41" s="1">
        <v>6500000</v>
      </c>
      <c r="I41" s="1"/>
      <c r="J41" s="1"/>
      <c r="K41" s="1"/>
      <c r="L41" s="1"/>
      <c r="M41">
        <v>4.0999999999999996</v>
      </c>
    </row>
    <row r="42" spans="1:15" x14ac:dyDescent="0.25">
      <c r="A42" t="s">
        <v>23</v>
      </c>
      <c r="B42" t="s">
        <v>24</v>
      </c>
      <c r="C42">
        <v>1.8</v>
      </c>
      <c r="H42" s="1">
        <v>7500000</v>
      </c>
      <c r="I42" s="1"/>
      <c r="J42" s="1"/>
      <c r="K42" s="1"/>
      <c r="L42" s="1"/>
      <c r="M42">
        <v>1.6</v>
      </c>
    </row>
    <row r="43" spans="1:15" x14ac:dyDescent="0.25">
      <c r="A43" t="s">
        <v>37</v>
      </c>
      <c r="B43" t="s">
        <v>24</v>
      </c>
      <c r="C43">
        <v>0</v>
      </c>
      <c r="H43" s="1">
        <v>1750000</v>
      </c>
      <c r="I43" s="1"/>
      <c r="J43" s="1"/>
      <c r="K43" s="1"/>
      <c r="L43" s="1"/>
      <c r="M43">
        <v>0.4</v>
      </c>
    </row>
    <row r="44" spans="1:15" x14ac:dyDescent="0.25">
      <c r="A44" t="s">
        <v>56</v>
      </c>
      <c r="B44" t="s">
        <v>24</v>
      </c>
      <c r="C44">
        <v>1.7</v>
      </c>
      <c r="D44">
        <f>C44-0.5</f>
        <v>1.2</v>
      </c>
      <c r="H44" s="1">
        <v>10000000</v>
      </c>
      <c r="I44" s="1">
        <v>1000000</v>
      </c>
      <c r="J44" s="1"/>
      <c r="K44" s="1"/>
      <c r="L44" s="1"/>
      <c r="M44">
        <v>-0.2</v>
      </c>
      <c r="N44">
        <f>M44-0.5</f>
        <v>-0.7</v>
      </c>
    </row>
    <row r="45" spans="1:15" x14ac:dyDescent="0.25">
      <c r="A45" t="s">
        <v>9</v>
      </c>
      <c r="B45" t="s">
        <v>10</v>
      </c>
      <c r="C45">
        <v>0.9</v>
      </c>
      <c r="H45" s="1">
        <v>2000000</v>
      </c>
      <c r="I45" s="1"/>
      <c r="J45" s="1"/>
      <c r="K45" s="1"/>
      <c r="L45" s="1"/>
      <c r="M45">
        <v>2.7</v>
      </c>
    </row>
    <row r="46" spans="1:15" x14ac:dyDescent="0.25">
      <c r="A46" t="s">
        <v>42</v>
      </c>
      <c r="B46" t="s">
        <v>10</v>
      </c>
      <c r="C46">
        <v>0.8</v>
      </c>
      <c r="H46" s="1">
        <v>1500000</v>
      </c>
      <c r="I46" s="1"/>
      <c r="J46" s="1"/>
      <c r="K46" s="1"/>
      <c r="L46" s="1"/>
      <c r="M46">
        <v>0.2</v>
      </c>
    </row>
    <row r="47" spans="1:15" x14ac:dyDescent="0.25">
      <c r="A47" t="s">
        <v>26</v>
      </c>
      <c r="B47" t="s">
        <v>10</v>
      </c>
      <c r="C47">
        <v>1.9</v>
      </c>
      <c r="H47" s="1">
        <v>2450000</v>
      </c>
      <c r="I47" s="1"/>
      <c r="J47" s="1"/>
      <c r="K47" s="1"/>
      <c r="L47" s="1"/>
      <c r="M47">
        <v>1.2</v>
      </c>
    </row>
    <row r="48" spans="1:15" x14ac:dyDescent="0.25">
      <c r="A48" t="s">
        <v>39</v>
      </c>
      <c r="B48" t="s">
        <v>10</v>
      </c>
      <c r="C48">
        <v>0.8</v>
      </c>
      <c r="H48" s="1">
        <v>2750000</v>
      </c>
      <c r="I48" s="1"/>
      <c r="J48" s="1"/>
      <c r="K48" s="1"/>
      <c r="L48" s="1"/>
      <c r="M48">
        <v>0.3</v>
      </c>
    </row>
    <row r="49" spans="1:22" x14ac:dyDescent="0.25">
      <c r="A49" t="s">
        <v>7</v>
      </c>
      <c r="B49" t="s">
        <v>3</v>
      </c>
      <c r="C49">
        <v>3.4</v>
      </c>
      <c r="D49">
        <f>C49-0.5</f>
        <v>2.9</v>
      </c>
      <c r="H49" s="1">
        <v>14000000</v>
      </c>
      <c r="I49" s="1">
        <v>11000000</v>
      </c>
      <c r="J49" s="1"/>
      <c r="K49" s="1"/>
      <c r="L49" s="1"/>
      <c r="M49">
        <v>3.8</v>
      </c>
      <c r="N49">
        <f>M49-0.5</f>
        <v>3.3</v>
      </c>
    </row>
    <row r="50" spans="1:22" x14ac:dyDescent="0.25">
      <c r="A50" t="s">
        <v>30</v>
      </c>
      <c r="B50" t="s">
        <v>3</v>
      </c>
      <c r="C50">
        <v>0.8</v>
      </c>
      <c r="D50">
        <f>C50-0.5</f>
        <v>0.30000000000000004</v>
      </c>
      <c r="H50" s="1">
        <v>3100000</v>
      </c>
      <c r="I50" s="1">
        <v>3100000</v>
      </c>
      <c r="J50" s="1"/>
      <c r="K50" s="1"/>
      <c r="L50" s="1"/>
      <c r="M50">
        <v>0.9</v>
      </c>
      <c r="N50">
        <f>M50-0.5</f>
        <v>0.4</v>
      </c>
    </row>
    <row r="51" spans="1:22" x14ac:dyDescent="0.25">
      <c r="A51" t="s">
        <v>29</v>
      </c>
      <c r="B51" t="s">
        <v>3</v>
      </c>
      <c r="C51">
        <v>0.3</v>
      </c>
      <c r="D51">
        <f>C51-0.5</f>
        <v>-0.2</v>
      </c>
      <c r="H51" s="1">
        <v>5000000</v>
      </c>
      <c r="I51" s="1">
        <v>5000000</v>
      </c>
      <c r="J51" s="1"/>
      <c r="K51" s="1"/>
      <c r="L51" s="1"/>
      <c r="M51">
        <v>1</v>
      </c>
      <c r="N51">
        <f>M51-0.5</f>
        <v>0.5</v>
      </c>
    </row>
    <row r="52" spans="1:22" x14ac:dyDescent="0.25">
      <c r="A52" t="s">
        <v>6</v>
      </c>
      <c r="B52" t="s">
        <v>3</v>
      </c>
      <c r="C52">
        <v>1.8</v>
      </c>
      <c r="H52" s="1">
        <v>13000000</v>
      </c>
      <c r="I52" s="1"/>
      <c r="J52" s="1"/>
      <c r="K52" s="1"/>
      <c r="L52" s="1"/>
      <c r="M52">
        <v>3.9</v>
      </c>
    </row>
    <row r="53" spans="1:22" x14ac:dyDescent="0.25">
      <c r="A53" t="s">
        <v>2</v>
      </c>
      <c r="B53" t="s">
        <v>3</v>
      </c>
      <c r="C53">
        <v>2.9</v>
      </c>
      <c r="D53">
        <f>C53-0.5</f>
        <v>2.4</v>
      </c>
      <c r="E53">
        <f>D53-0.5</f>
        <v>1.9</v>
      </c>
      <c r="H53" s="1">
        <v>13000000</v>
      </c>
      <c r="I53" s="1">
        <v>13000000</v>
      </c>
      <c r="J53" s="1">
        <v>13000000</v>
      </c>
      <c r="K53" s="1"/>
      <c r="L53" s="1"/>
      <c r="M53">
        <v>5.6</v>
      </c>
      <c r="N53">
        <f>M53-0.5</f>
        <v>5.0999999999999996</v>
      </c>
      <c r="O53">
        <f>N53-0.5</f>
        <v>4.5999999999999996</v>
      </c>
    </row>
    <row r="54" spans="1:22" x14ac:dyDescent="0.25">
      <c r="A54" t="s">
        <v>8</v>
      </c>
      <c r="B54" t="s">
        <v>3</v>
      </c>
      <c r="C54">
        <v>1.7</v>
      </c>
      <c r="H54" s="1">
        <v>9500000</v>
      </c>
      <c r="I54" s="1"/>
      <c r="J54" s="1"/>
      <c r="K54" s="1"/>
      <c r="L54" s="1"/>
      <c r="M54">
        <v>3.4</v>
      </c>
    </row>
    <row r="55" spans="1:22" x14ac:dyDescent="0.25">
      <c r="A55" t="s">
        <v>60</v>
      </c>
      <c r="B55" t="s">
        <v>61</v>
      </c>
      <c r="C55">
        <v>0.2</v>
      </c>
      <c r="H55" s="1">
        <v>800000</v>
      </c>
      <c r="I55" s="1"/>
      <c r="J55" s="1"/>
      <c r="K55" s="1"/>
      <c r="L55" s="1"/>
      <c r="M55">
        <v>-0.2</v>
      </c>
    </row>
    <row r="56" spans="1:22" x14ac:dyDescent="0.25">
      <c r="A56" t="s">
        <v>76</v>
      </c>
      <c r="B56" t="s">
        <v>61</v>
      </c>
      <c r="C56">
        <v>1.1000000000000001</v>
      </c>
      <c r="D56">
        <f>C56-0.5</f>
        <v>0.60000000000000009</v>
      </c>
      <c r="E56">
        <f>D56-0.5</f>
        <v>0.10000000000000009</v>
      </c>
      <c r="H56" s="1">
        <v>2000000</v>
      </c>
      <c r="I56" s="1">
        <v>8500000</v>
      </c>
      <c r="J56" s="1">
        <v>4500000</v>
      </c>
      <c r="K56" s="1"/>
      <c r="L56" s="1"/>
      <c r="M56">
        <v>-0.8</v>
      </c>
      <c r="N56">
        <f>M56-0.5</f>
        <v>-1.3</v>
      </c>
      <c r="O56">
        <f>N56-0.5</f>
        <v>-1.8</v>
      </c>
    </row>
    <row r="57" spans="1:22" x14ac:dyDescent="0.25">
      <c r="A57" t="s">
        <v>49</v>
      </c>
      <c r="B57" t="s">
        <v>50</v>
      </c>
      <c r="C57">
        <v>1.2</v>
      </c>
      <c r="H57" s="1">
        <v>1000000</v>
      </c>
      <c r="I57" s="1"/>
      <c r="J57" s="1"/>
      <c r="K57" s="1"/>
      <c r="L57" s="1"/>
      <c r="M57">
        <v>0</v>
      </c>
    </row>
    <row r="58" spans="1:22" x14ac:dyDescent="0.25">
      <c r="A58" t="s">
        <v>13</v>
      </c>
      <c r="B58" t="s">
        <v>14</v>
      </c>
      <c r="C58">
        <v>2.4</v>
      </c>
      <c r="D58">
        <f>C58-0.5</f>
        <v>1.9</v>
      </c>
      <c r="H58" s="1">
        <v>12000000</v>
      </c>
      <c r="I58" s="1">
        <v>14000000</v>
      </c>
      <c r="J58" s="1"/>
      <c r="K58" s="1"/>
      <c r="L58" s="1"/>
      <c r="M58">
        <v>2.5</v>
      </c>
      <c r="N58">
        <f>M58-0.5</f>
        <v>2</v>
      </c>
    </row>
    <row r="59" spans="1:22" x14ac:dyDescent="0.25">
      <c r="A59" t="s">
        <v>81</v>
      </c>
      <c r="B59" t="s">
        <v>82</v>
      </c>
      <c r="C59">
        <v>1.6</v>
      </c>
      <c r="D59">
        <f>C59-0.5</f>
        <v>1.1000000000000001</v>
      </c>
      <c r="E59">
        <f>D59-0.5</f>
        <v>0.60000000000000009</v>
      </c>
      <c r="H59" s="1">
        <v>3500000</v>
      </c>
      <c r="I59" s="1">
        <v>4000000</v>
      </c>
      <c r="J59" s="1">
        <v>4500000</v>
      </c>
      <c r="K59" s="1"/>
      <c r="L59" s="1"/>
      <c r="M59">
        <v>-1.5</v>
      </c>
      <c r="N59">
        <f>M59-0.5</f>
        <v>-2</v>
      </c>
      <c r="O59">
        <f>N59-0.5</f>
        <v>-2.5</v>
      </c>
    </row>
    <row r="60" spans="1:22" x14ac:dyDescent="0.25">
      <c r="A60" t="s">
        <v>27</v>
      </c>
      <c r="B60" t="s">
        <v>28</v>
      </c>
      <c r="C60">
        <v>1.1000000000000001</v>
      </c>
      <c r="D60">
        <f>C60-0.5</f>
        <v>0.60000000000000009</v>
      </c>
      <c r="H60" s="1">
        <v>6500000</v>
      </c>
      <c r="I60" s="1">
        <v>6500000</v>
      </c>
      <c r="J60" s="1"/>
      <c r="K60" s="1"/>
      <c r="L60" s="1"/>
      <c r="M60">
        <v>1.1000000000000001</v>
      </c>
      <c r="N60">
        <f>M60-0.5</f>
        <v>0.60000000000000009</v>
      </c>
    </row>
    <row r="61" spans="1:22" x14ac:dyDescent="0.25">
      <c r="A61" t="s">
        <v>66</v>
      </c>
      <c r="B61" t="s">
        <v>28</v>
      </c>
      <c r="C61">
        <v>2.7</v>
      </c>
      <c r="H61" s="1">
        <v>12000000</v>
      </c>
      <c r="I61" s="1"/>
      <c r="J61" s="1"/>
      <c r="K61" s="1"/>
      <c r="L61" s="1"/>
      <c r="M61">
        <v>-0.4</v>
      </c>
    </row>
    <row r="62" spans="1:22" x14ac:dyDescent="0.25">
      <c r="A62" t="s">
        <v>51</v>
      </c>
      <c r="B62" t="s">
        <v>28</v>
      </c>
      <c r="C62">
        <v>-0.1</v>
      </c>
      <c r="H62" s="1">
        <v>1250000</v>
      </c>
      <c r="I62" s="1"/>
      <c r="J62" s="1"/>
      <c r="K62" s="1"/>
      <c r="L62" s="1"/>
      <c r="M62">
        <v>0</v>
      </c>
    </row>
    <row r="63" spans="1:22" x14ac:dyDescent="0.25">
      <c r="A63" t="s">
        <v>63</v>
      </c>
      <c r="B63" t="s">
        <v>28</v>
      </c>
      <c r="C63">
        <v>1.1000000000000001</v>
      </c>
      <c r="H63" s="1">
        <v>2000000</v>
      </c>
      <c r="I63" s="1"/>
      <c r="J63" s="1"/>
      <c r="K63" s="1"/>
      <c r="L63" s="1"/>
      <c r="M63">
        <v>-0.4</v>
      </c>
    </row>
    <row r="64" spans="1:22" x14ac:dyDescent="0.25">
      <c r="C64">
        <f>SUM(C2:C63)</f>
        <v>63.79999999999999</v>
      </c>
      <c r="D64">
        <f>SUM(D2:D63)</f>
        <v>31.3</v>
      </c>
      <c r="E64">
        <f>SUM(E2:E63)</f>
        <v>18.000000000000004</v>
      </c>
      <c r="F64">
        <f>SUM(F2:F63)</f>
        <v>9.3000000000000007</v>
      </c>
      <c r="G64">
        <f>SUM(G2:G63)</f>
        <v>5.8</v>
      </c>
      <c r="H64" s="1">
        <f>SUM(H2:H63)</f>
        <v>278216667</v>
      </c>
      <c r="I64" s="1">
        <f>SUM(I2:I63)</f>
        <v>184091667</v>
      </c>
      <c r="J64" s="1">
        <f>SUM(J2:J63)</f>
        <v>126891666</v>
      </c>
      <c r="K64" s="1">
        <f>SUM(K2:K63)</f>
        <v>89700000</v>
      </c>
      <c r="L64" s="1">
        <f>SUM(L2:L63)</f>
        <v>74450000</v>
      </c>
      <c r="M64" s="1">
        <f>SUM(M2:M63)</f>
        <v>33.799999999999997</v>
      </c>
      <c r="N64" s="1">
        <f>SUM(N2:N63)</f>
        <v>11.399999999999999</v>
      </c>
      <c r="O64" s="1">
        <f>SUM(O2:O63)</f>
        <v>2.3999999999999995</v>
      </c>
      <c r="P64" s="1">
        <f>SUM(P2:P63)</f>
        <v>-3.8000000000000012</v>
      </c>
      <c r="Q64" s="1">
        <f>SUM(Q2:Q63)</f>
        <v>-2.3000000000000003</v>
      </c>
      <c r="R64" s="1"/>
      <c r="S64" s="1"/>
      <c r="T64" s="1"/>
      <c r="U64" s="1"/>
      <c r="V64" s="1"/>
    </row>
    <row r="65" spans="3:22" x14ac:dyDescent="0.25">
      <c r="C65">
        <f>C64</f>
        <v>63.79999999999999</v>
      </c>
      <c r="D65">
        <f>1.05*D64</f>
        <v>32.865000000000002</v>
      </c>
      <c r="E65">
        <f>1.05^2*E64</f>
        <v>19.845000000000006</v>
      </c>
      <c r="F65">
        <f>1.05^3*F64</f>
        <v>10.765912500000002</v>
      </c>
      <c r="G65">
        <f>1.05^4*G64</f>
        <v>7.04993625</v>
      </c>
      <c r="M65" s="1">
        <f>M64</f>
        <v>33.799999999999997</v>
      </c>
      <c r="N65">
        <f>1.05*N64</f>
        <v>11.969999999999999</v>
      </c>
      <c r="O65">
        <f>1.05^2*O64</f>
        <v>2.6459999999999995</v>
      </c>
      <c r="P65">
        <f>1.05^3*P64</f>
        <v>-4.3989750000000019</v>
      </c>
      <c r="Q65">
        <f>1.05^4*Q64</f>
        <v>-2.7956643750000003</v>
      </c>
      <c r="R65" s="1"/>
    </row>
    <row r="66" spans="3:22" x14ac:dyDescent="0.25">
      <c r="G66">
        <f>SUM(C65:G65)</f>
        <v>134.32584874999998</v>
      </c>
      <c r="L66" s="1">
        <f>SUM(H64:L64)</f>
        <v>753350000</v>
      </c>
      <c r="Q66" s="1">
        <f>SUM(M65:Q65)</f>
        <v>41.221360624999996</v>
      </c>
      <c r="V66" s="1"/>
    </row>
    <row r="67" spans="3:22" x14ac:dyDescent="0.25">
      <c r="L67">
        <f>L66/G66</f>
        <v>5608376.9952728488</v>
      </c>
      <c r="Q67">
        <f>L66/Q66</f>
        <v>18275718.913147837</v>
      </c>
      <c r="S67" s="1"/>
      <c r="T67" s="1"/>
    </row>
    <row r="68" spans="3:22" x14ac:dyDescent="0.25">
      <c r="L68">
        <f>L67*1.05</f>
        <v>5888795.8450364918</v>
      </c>
      <c r="Q68">
        <f>Q67*1.05</f>
        <v>19189504.858805228</v>
      </c>
      <c r="S68" s="1"/>
      <c r="T68" s="1"/>
    </row>
  </sheetData>
  <sortState ref="A2:Q63">
    <sortCondition ref="B2:B63"/>
    <sortCondition ref="A2:A6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opLeftCell="C43" workbookViewId="0">
      <selection sqref="A1:T70"/>
    </sheetView>
  </sheetViews>
  <sheetFormatPr defaultRowHeight="15" x14ac:dyDescent="0.25"/>
  <cols>
    <col min="1" max="1" width="18.7109375" bestFit="1" customWidth="1"/>
    <col min="2" max="2" width="14" bestFit="1" customWidth="1"/>
    <col min="4" max="8" width="10" bestFit="1" customWidth="1"/>
    <col min="9" max="14" width="11.140625" bestFit="1" customWidth="1"/>
    <col min="15" max="15" width="9.7109375" bestFit="1" customWidth="1"/>
    <col min="16" max="20" width="10" bestFit="1" customWidth="1"/>
  </cols>
  <sheetData>
    <row r="1" spans="1:20" x14ac:dyDescent="0.25">
      <c r="A1" t="s">
        <v>0</v>
      </c>
      <c r="B1" t="s">
        <v>1</v>
      </c>
      <c r="C1" t="s">
        <v>85</v>
      </c>
      <c r="D1" t="s">
        <v>94</v>
      </c>
      <c r="E1" t="s">
        <v>95</v>
      </c>
      <c r="F1" t="s">
        <v>96</v>
      </c>
      <c r="G1" t="s">
        <v>99</v>
      </c>
      <c r="H1" t="s">
        <v>100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101</v>
      </c>
      <c r="O1" t="s">
        <v>102</v>
      </c>
      <c r="P1" t="s">
        <v>94</v>
      </c>
      <c r="Q1" t="s">
        <v>95</v>
      </c>
      <c r="R1" t="s">
        <v>96</v>
      </c>
      <c r="S1" t="s">
        <v>99</v>
      </c>
      <c r="T1" t="s">
        <v>100</v>
      </c>
    </row>
    <row r="2" spans="1:20" x14ac:dyDescent="0.25">
      <c r="A2" t="s">
        <v>103</v>
      </c>
      <c r="B2" t="s">
        <v>18</v>
      </c>
      <c r="C2">
        <v>0.3</v>
      </c>
      <c r="I2" s="2">
        <v>575000</v>
      </c>
      <c r="J2" s="2"/>
      <c r="K2" s="2"/>
      <c r="L2" s="2"/>
      <c r="M2" s="2"/>
      <c r="N2" s="2"/>
      <c r="O2">
        <v>-0.3</v>
      </c>
    </row>
    <row r="3" spans="1:20" x14ac:dyDescent="0.25">
      <c r="A3" t="s">
        <v>104</v>
      </c>
      <c r="B3" t="s">
        <v>18</v>
      </c>
      <c r="C3">
        <v>0.8</v>
      </c>
      <c r="D3">
        <f t="shared" ref="D3:H3" si="0">C3-0.5</f>
        <v>0.30000000000000004</v>
      </c>
      <c r="E3">
        <f t="shared" si="0"/>
        <v>-0.19999999999999996</v>
      </c>
      <c r="I3" s="2">
        <v>6500000</v>
      </c>
      <c r="J3" s="2">
        <v>7500000</v>
      </c>
      <c r="K3" s="2">
        <v>1000000</v>
      </c>
      <c r="L3" s="2"/>
      <c r="M3" s="2"/>
      <c r="N3" s="2"/>
      <c r="O3">
        <v>-0.4</v>
      </c>
      <c r="P3">
        <f t="shared" ref="P3:T3" si="1">O3-0.5</f>
        <v>-0.9</v>
      </c>
      <c r="Q3">
        <f t="shared" si="1"/>
        <v>-1.4</v>
      </c>
    </row>
    <row r="4" spans="1:20" x14ac:dyDescent="0.25">
      <c r="A4" t="s">
        <v>105</v>
      </c>
      <c r="B4" t="s">
        <v>91</v>
      </c>
      <c r="C4">
        <v>0.1</v>
      </c>
      <c r="I4" s="2">
        <v>1150000</v>
      </c>
      <c r="J4" s="2"/>
      <c r="K4" s="2"/>
      <c r="L4" s="2"/>
      <c r="M4" s="2"/>
      <c r="N4" s="2"/>
      <c r="O4">
        <v>1.4</v>
      </c>
    </row>
    <row r="5" spans="1:20" x14ac:dyDescent="0.25">
      <c r="A5" t="s">
        <v>106</v>
      </c>
      <c r="B5" t="s">
        <v>107</v>
      </c>
      <c r="C5">
        <v>1.4</v>
      </c>
      <c r="I5" s="2">
        <v>3000000</v>
      </c>
      <c r="J5" s="2"/>
      <c r="K5" s="2"/>
      <c r="L5" s="2"/>
      <c r="M5" s="2"/>
      <c r="N5" s="2"/>
      <c r="O5">
        <v>3.9</v>
      </c>
    </row>
    <row r="6" spans="1:20" x14ac:dyDescent="0.25">
      <c r="A6" t="s">
        <v>108</v>
      </c>
      <c r="B6" t="s">
        <v>107</v>
      </c>
      <c r="C6">
        <v>1</v>
      </c>
      <c r="I6" s="2">
        <v>4500000</v>
      </c>
      <c r="J6" s="2"/>
      <c r="K6" s="2"/>
      <c r="L6" s="2"/>
      <c r="M6" s="2"/>
      <c r="N6" s="2"/>
      <c r="O6">
        <v>0.6</v>
      </c>
    </row>
    <row r="7" spans="1:20" x14ac:dyDescent="0.25">
      <c r="A7" t="s">
        <v>109</v>
      </c>
      <c r="B7" t="s">
        <v>44</v>
      </c>
      <c r="C7">
        <v>0.1</v>
      </c>
      <c r="I7" s="2">
        <v>3000000</v>
      </c>
      <c r="J7" s="2"/>
      <c r="K7" s="2"/>
      <c r="L7" s="2"/>
      <c r="M7" s="2"/>
      <c r="N7" s="2"/>
      <c r="O7">
        <v>0.1</v>
      </c>
    </row>
    <row r="8" spans="1:20" x14ac:dyDescent="0.25">
      <c r="A8" t="s">
        <v>110</v>
      </c>
      <c r="B8" t="s">
        <v>44</v>
      </c>
      <c r="C8">
        <v>0</v>
      </c>
      <c r="I8" s="2">
        <v>500000</v>
      </c>
      <c r="J8" s="2"/>
      <c r="K8" s="2"/>
      <c r="L8" s="2"/>
      <c r="M8" s="2"/>
      <c r="N8" s="2"/>
      <c r="O8">
        <v>-0.1</v>
      </c>
    </row>
    <row r="9" spans="1:20" x14ac:dyDescent="0.25">
      <c r="A9" t="s">
        <v>111</v>
      </c>
      <c r="B9" t="s">
        <v>80</v>
      </c>
      <c r="C9">
        <v>2.7</v>
      </c>
      <c r="D9">
        <f t="shared" ref="D9:H9" si="2">C9-0.5</f>
        <v>2.2000000000000002</v>
      </c>
      <c r="E9">
        <f t="shared" si="2"/>
        <v>1.7000000000000002</v>
      </c>
      <c r="I9" s="2">
        <v>11000000</v>
      </c>
      <c r="J9" s="2">
        <v>11000000</v>
      </c>
      <c r="K9" s="2">
        <v>11000000</v>
      </c>
      <c r="L9" s="2"/>
      <c r="M9" s="2"/>
      <c r="N9" s="2"/>
      <c r="O9">
        <v>1.8</v>
      </c>
      <c r="P9">
        <f t="shared" ref="P9:T9" si="3">O9-0.5</f>
        <v>1.3</v>
      </c>
      <c r="Q9">
        <f t="shared" si="3"/>
        <v>0.8</v>
      </c>
    </row>
    <row r="10" spans="1:20" x14ac:dyDescent="0.25">
      <c r="A10" t="s">
        <v>112</v>
      </c>
      <c r="B10" t="s">
        <v>80</v>
      </c>
      <c r="C10">
        <v>0.4</v>
      </c>
      <c r="I10" s="2">
        <v>2250000</v>
      </c>
      <c r="J10" s="2"/>
      <c r="K10" s="2"/>
      <c r="L10" s="2"/>
      <c r="M10" s="2"/>
      <c r="N10" s="2"/>
      <c r="O10">
        <v>-0.6</v>
      </c>
    </row>
    <row r="11" spans="1:20" x14ac:dyDescent="0.25">
      <c r="A11" t="s">
        <v>113</v>
      </c>
      <c r="B11" t="s">
        <v>72</v>
      </c>
      <c r="C11">
        <v>0.3</v>
      </c>
      <c r="D11">
        <f t="shared" ref="D11:H11" si="4">C11-0.5</f>
        <v>-0.2</v>
      </c>
      <c r="E11">
        <f t="shared" si="4"/>
        <v>-0.7</v>
      </c>
      <c r="I11" s="2">
        <v>1500000</v>
      </c>
      <c r="J11" s="2">
        <v>3000000</v>
      </c>
      <c r="K11" s="2">
        <v>3000000</v>
      </c>
      <c r="L11" s="2"/>
      <c r="M11" s="2"/>
      <c r="N11" s="2"/>
      <c r="O11">
        <v>0.5</v>
      </c>
      <c r="P11">
        <f t="shared" ref="P11:T11" si="5">O11-0.5</f>
        <v>0</v>
      </c>
      <c r="Q11">
        <f t="shared" si="5"/>
        <v>-0.5</v>
      </c>
    </row>
    <row r="12" spans="1:20" x14ac:dyDescent="0.25">
      <c r="A12" t="s">
        <v>114</v>
      </c>
      <c r="B12" t="s">
        <v>93</v>
      </c>
      <c r="C12">
        <v>1</v>
      </c>
      <c r="I12" s="2">
        <v>6000000</v>
      </c>
      <c r="J12" s="2"/>
      <c r="K12" s="2"/>
      <c r="L12" s="2"/>
      <c r="M12" s="2"/>
      <c r="N12" s="2"/>
      <c r="O12">
        <v>2.1</v>
      </c>
    </row>
    <row r="13" spans="1:20" x14ac:dyDescent="0.25">
      <c r="A13" t="s">
        <v>115</v>
      </c>
      <c r="B13" t="s">
        <v>93</v>
      </c>
      <c r="C13">
        <v>2.8</v>
      </c>
      <c r="D13">
        <f t="shared" ref="D13:H20" si="6">C13-0.5</f>
        <v>2.2999999999999998</v>
      </c>
      <c r="E13">
        <f t="shared" si="6"/>
        <v>1.7999999999999998</v>
      </c>
      <c r="F13">
        <f t="shared" si="6"/>
        <v>1.2999999999999998</v>
      </c>
      <c r="I13" s="2">
        <v>13000000</v>
      </c>
      <c r="J13" s="2">
        <v>13000000</v>
      </c>
      <c r="K13" s="2">
        <v>13000000</v>
      </c>
      <c r="L13" s="2">
        <v>13000000</v>
      </c>
      <c r="M13" s="2"/>
      <c r="N13" s="2"/>
      <c r="O13">
        <v>2</v>
      </c>
      <c r="P13">
        <f t="shared" ref="P13:T14" si="7">O13-0.5</f>
        <v>1.5</v>
      </c>
      <c r="Q13">
        <f t="shared" si="7"/>
        <v>1</v>
      </c>
      <c r="R13">
        <f t="shared" si="7"/>
        <v>0.5</v>
      </c>
    </row>
    <row r="14" spans="1:20" x14ac:dyDescent="0.25">
      <c r="A14" t="s">
        <v>116</v>
      </c>
      <c r="B14" t="s">
        <v>93</v>
      </c>
      <c r="C14">
        <v>1.4</v>
      </c>
      <c r="D14">
        <f t="shared" si="6"/>
        <v>0.89999999999999991</v>
      </c>
      <c r="I14" s="2">
        <v>5000000</v>
      </c>
      <c r="J14" s="2">
        <v>5000000</v>
      </c>
      <c r="K14" s="2"/>
      <c r="L14" s="2"/>
      <c r="M14" s="2"/>
      <c r="N14" s="2"/>
      <c r="O14">
        <v>1</v>
      </c>
      <c r="P14">
        <f t="shared" si="7"/>
        <v>0.5</v>
      </c>
    </row>
    <row r="15" spans="1:20" x14ac:dyDescent="0.25">
      <c r="A15" t="s">
        <v>117</v>
      </c>
      <c r="B15" t="s">
        <v>93</v>
      </c>
      <c r="C15">
        <v>0.2</v>
      </c>
      <c r="D15">
        <f t="shared" si="6"/>
        <v>-0.3</v>
      </c>
      <c r="I15" s="2">
        <v>500000</v>
      </c>
      <c r="J15" s="2"/>
      <c r="K15" s="2"/>
      <c r="L15" s="2"/>
      <c r="M15" s="2"/>
      <c r="N15" s="2"/>
      <c r="O15">
        <v>-0.1</v>
      </c>
    </row>
    <row r="16" spans="1:20" x14ac:dyDescent="0.25">
      <c r="A16" t="s">
        <v>118</v>
      </c>
      <c r="B16" t="s">
        <v>93</v>
      </c>
      <c r="C16">
        <v>1.6</v>
      </c>
      <c r="D16">
        <f t="shared" si="6"/>
        <v>1.1000000000000001</v>
      </c>
      <c r="I16" s="2">
        <v>5500000</v>
      </c>
      <c r="J16" s="2"/>
      <c r="K16" s="2"/>
      <c r="L16" s="2"/>
      <c r="M16" s="2"/>
      <c r="N16" s="2"/>
      <c r="O16">
        <v>-0.1</v>
      </c>
    </row>
    <row r="17" spans="1:20" x14ac:dyDescent="0.25">
      <c r="A17" t="s">
        <v>119</v>
      </c>
      <c r="B17" t="s">
        <v>93</v>
      </c>
      <c r="C17">
        <v>0</v>
      </c>
      <c r="D17">
        <f t="shared" si="6"/>
        <v>-0.5</v>
      </c>
      <c r="I17" s="2">
        <v>1000000</v>
      </c>
      <c r="J17" s="2"/>
      <c r="K17" s="2"/>
      <c r="L17" s="2"/>
      <c r="M17" s="2"/>
      <c r="N17" s="2"/>
      <c r="O17">
        <v>-0.1</v>
      </c>
    </row>
    <row r="18" spans="1:20" x14ac:dyDescent="0.25">
      <c r="A18" t="s">
        <v>120</v>
      </c>
      <c r="B18" t="s">
        <v>93</v>
      </c>
      <c r="C18">
        <v>0.4</v>
      </c>
      <c r="D18">
        <f t="shared" si="6"/>
        <v>-9.9999999999999978E-2</v>
      </c>
      <c r="I18" s="2">
        <v>1350000</v>
      </c>
      <c r="J18" s="2"/>
      <c r="K18" s="2"/>
      <c r="L18" s="2"/>
      <c r="M18" s="2"/>
      <c r="N18" s="2"/>
      <c r="O18">
        <v>-0.8</v>
      </c>
    </row>
    <row r="19" spans="1:20" x14ac:dyDescent="0.25">
      <c r="A19" t="s">
        <v>121</v>
      </c>
      <c r="B19" t="s">
        <v>22</v>
      </c>
      <c r="C19">
        <v>2.2999999999999998</v>
      </c>
      <c r="D19">
        <f t="shared" si="6"/>
        <v>1.7999999999999998</v>
      </c>
      <c r="I19" s="2">
        <v>5250000</v>
      </c>
      <c r="J19" s="2">
        <v>10250000</v>
      </c>
      <c r="K19" s="2"/>
      <c r="L19" s="2"/>
      <c r="M19" s="2"/>
      <c r="N19" s="2"/>
      <c r="O19">
        <v>1.8</v>
      </c>
      <c r="P19">
        <f t="shared" ref="P19:T20" si="8">O19-0.5</f>
        <v>1.3</v>
      </c>
    </row>
    <row r="20" spans="1:20" x14ac:dyDescent="0.25">
      <c r="A20" t="s">
        <v>122</v>
      </c>
      <c r="B20" t="s">
        <v>123</v>
      </c>
      <c r="C20">
        <v>4.3</v>
      </c>
      <c r="D20">
        <f t="shared" si="6"/>
        <v>3.8</v>
      </c>
      <c r="E20">
        <f t="shared" si="6"/>
        <v>3.3</v>
      </c>
      <c r="F20">
        <f t="shared" si="6"/>
        <v>2.8</v>
      </c>
      <c r="G20">
        <f t="shared" si="6"/>
        <v>2.2999999999999998</v>
      </c>
      <c r="H20">
        <f t="shared" si="6"/>
        <v>1.7999999999999998</v>
      </c>
      <c r="I20" s="2">
        <v>19000000</v>
      </c>
      <c r="J20" s="2">
        <v>26000000</v>
      </c>
      <c r="K20" s="2">
        <v>25000000</v>
      </c>
      <c r="L20" s="2">
        <v>26000000</v>
      </c>
      <c r="M20" s="2">
        <v>25000000</v>
      </c>
      <c r="N20" s="2">
        <v>26000000</v>
      </c>
      <c r="O20">
        <v>2.9</v>
      </c>
      <c r="P20">
        <f t="shared" si="8"/>
        <v>2.4</v>
      </c>
      <c r="Q20">
        <f t="shared" si="8"/>
        <v>1.9</v>
      </c>
      <c r="R20">
        <f t="shared" si="8"/>
        <v>1.4</v>
      </c>
      <c r="S20">
        <f t="shared" si="8"/>
        <v>0.89999999999999991</v>
      </c>
      <c r="T20">
        <f t="shared" si="8"/>
        <v>0.39999999999999991</v>
      </c>
    </row>
    <row r="21" spans="1:20" x14ac:dyDescent="0.25">
      <c r="A21" t="s">
        <v>124</v>
      </c>
      <c r="B21" t="s">
        <v>123</v>
      </c>
      <c r="C21">
        <v>0</v>
      </c>
      <c r="I21" s="2">
        <v>2850000</v>
      </c>
      <c r="J21" s="2"/>
      <c r="K21" s="2"/>
      <c r="L21" s="2"/>
      <c r="M21" s="2"/>
      <c r="N21" s="2"/>
      <c r="O21">
        <v>0.7</v>
      </c>
    </row>
    <row r="22" spans="1:20" x14ac:dyDescent="0.25">
      <c r="A22" t="s">
        <v>125</v>
      </c>
      <c r="B22" t="s">
        <v>123</v>
      </c>
      <c r="C22">
        <v>0.5</v>
      </c>
      <c r="D22">
        <f t="shared" ref="D22:H22" si="9">C22-0.5</f>
        <v>0</v>
      </c>
      <c r="E22">
        <f t="shared" si="9"/>
        <v>-0.5</v>
      </c>
      <c r="I22" s="2">
        <v>4500000</v>
      </c>
      <c r="J22" s="2">
        <v>7500000</v>
      </c>
      <c r="K22" s="2">
        <v>7500000</v>
      </c>
      <c r="L22" s="2"/>
      <c r="M22" s="2"/>
      <c r="N22" s="2"/>
      <c r="O22">
        <v>-1</v>
      </c>
      <c r="P22">
        <f t="shared" ref="P22:T22" si="10">O22-0.5</f>
        <v>-1.5</v>
      </c>
      <c r="Q22">
        <f t="shared" si="10"/>
        <v>-2</v>
      </c>
    </row>
    <row r="23" spans="1:20" x14ac:dyDescent="0.25">
      <c r="A23" t="s">
        <v>126</v>
      </c>
      <c r="B23" t="s">
        <v>12</v>
      </c>
      <c r="C23">
        <v>0</v>
      </c>
      <c r="I23" s="2">
        <v>2650000</v>
      </c>
      <c r="J23" s="2"/>
      <c r="K23" s="2"/>
      <c r="L23" s="2"/>
      <c r="M23" s="2"/>
      <c r="N23" s="2"/>
      <c r="O23">
        <v>-0.3</v>
      </c>
    </row>
    <row r="24" spans="1:20" x14ac:dyDescent="0.25">
      <c r="A24" t="s">
        <v>127</v>
      </c>
      <c r="B24" t="s">
        <v>12</v>
      </c>
      <c r="C24">
        <v>0.4</v>
      </c>
      <c r="D24">
        <f t="shared" ref="D24:H25" si="11">C24-0.5</f>
        <v>-9.9999999999999978E-2</v>
      </c>
      <c r="E24">
        <f t="shared" si="11"/>
        <v>-0.6</v>
      </c>
      <c r="I24" s="2">
        <v>6000000</v>
      </c>
      <c r="J24" s="2">
        <v>6000000</v>
      </c>
      <c r="K24" s="2">
        <v>6000000</v>
      </c>
      <c r="L24" s="2"/>
      <c r="M24" s="2"/>
      <c r="N24" s="2"/>
      <c r="O24">
        <v>-0.5</v>
      </c>
      <c r="P24">
        <f t="shared" ref="P24:T25" si="12">O24-0.5</f>
        <v>-1</v>
      </c>
      <c r="Q24">
        <f t="shared" si="12"/>
        <v>-1.5</v>
      </c>
    </row>
    <row r="25" spans="1:20" x14ac:dyDescent="0.25">
      <c r="A25" t="s">
        <v>128</v>
      </c>
      <c r="B25" t="s">
        <v>16</v>
      </c>
      <c r="C25">
        <v>2</v>
      </c>
      <c r="D25">
        <f t="shared" si="11"/>
        <v>1.5</v>
      </c>
      <c r="I25" s="2">
        <v>7000000</v>
      </c>
      <c r="J25" s="2">
        <v>8000000</v>
      </c>
      <c r="K25" s="2"/>
      <c r="L25" s="2"/>
      <c r="M25" s="2"/>
      <c r="N25" s="2"/>
      <c r="O25">
        <v>-0.7</v>
      </c>
      <c r="P25">
        <f t="shared" si="12"/>
        <v>-1.2</v>
      </c>
    </row>
    <row r="26" spans="1:20" x14ac:dyDescent="0.25">
      <c r="A26" t="s">
        <v>129</v>
      </c>
      <c r="B26" t="s">
        <v>46</v>
      </c>
      <c r="C26">
        <v>1.2</v>
      </c>
      <c r="I26" s="2">
        <v>6500000</v>
      </c>
      <c r="J26" s="2"/>
      <c r="K26" s="2"/>
      <c r="L26" s="2"/>
      <c r="M26" s="2"/>
      <c r="N26" s="2"/>
      <c r="O26">
        <v>0.6</v>
      </c>
    </row>
    <row r="27" spans="1:20" x14ac:dyDescent="0.25">
      <c r="A27" t="s">
        <v>130</v>
      </c>
      <c r="B27" t="s">
        <v>48</v>
      </c>
      <c r="C27">
        <v>-0.1</v>
      </c>
      <c r="I27" s="2">
        <v>1150000</v>
      </c>
      <c r="J27" s="2"/>
      <c r="K27" s="2"/>
      <c r="L27" s="2"/>
      <c r="M27" s="2"/>
      <c r="N27" s="2"/>
      <c r="O27">
        <v>0.5</v>
      </c>
    </row>
    <row r="28" spans="1:20" x14ac:dyDescent="0.25">
      <c r="A28" t="s">
        <v>131</v>
      </c>
      <c r="B28" t="s">
        <v>48</v>
      </c>
      <c r="C28">
        <v>0.1</v>
      </c>
      <c r="I28" s="2">
        <v>1000000</v>
      </c>
      <c r="J28" s="2"/>
      <c r="K28" s="2"/>
      <c r="L28" s="2"/>
      <c r="M28" s="2"/>
      <c r="N28" s="2"/>
      <c r="O28">
        <v>0.2</v>
      </c>
    </row>
    <row r="29" spans="1:20" x14ac:dyDescent="0.25">
      <c r="A29" t="s">
        <v>132</v>
      </c>
      <c r="B29" t="s">
        <v>133</v>
      </c>
      <c r="C29">
        <v>3</v>
      </c>
      <c r="I29" s="2">
        <v>4000000</v>
      </c>
      <c r="J29" s="2"/>
      <c r="K29" s="2"/>
      <c r="L29" s="2"/>
      <c r="M29" s="2"/>
      <c r="N29" s="2"/>
      <c r="O29">
        <v>1.2</v>
      </c>
    </row>
    <row r="30" spans="1:20" x14ac:dyDescent="0.25">
      <c r="A30" t="s">
        <v>134</v>
      </c>
      <c r="B30" t="s">
        <v>133</v>
      </c>
      <c r="C30">
        <v>0</v>
      </c>
      <c r="I30" s="2">
        <v>1000000</v>
      </c>
      <c r="J30" s="2"/>
      <c r="K30" s="2"/>
      <c r="L30" s="2"/>
      <c r="M30" s="2"/>
      <c r="N30" s="2"/>
      <c r="O30">
        <v>0.8</v>
      </c>
    </row>
    <row r="31" spans="1:20" x14ac:dyDescent="0.25">
      <c r="A31" t="s">
        <v>135</v>
      </c>
      <c r="B31" t="s">
        <v>133</v>
      </c>
      <c r="C31">
        <v>0</v>
      </c>
      <c r="I31" s="2">
        <v>500000</v>
      </c>
      <c r="J31" s="2"/>
      <c r="K31" s="2"/>
      <c r="L31" s="2"/>
      <c r="M31" s="2"/>
      <c r="N31" s="2"/>
      <c r="O31">
        <v>0.3</v>
      </c>
    </row>
    <row r="32" spans="1:20" x14ac:dyDescent="0.25">
      <c r="A32" t="s">
        <v>136</v>
      </c>
      <c r="B32" t="s">
        <v>133</v>
      </c>
      <c r="C32">
        <v>0</v>
      </c>
      <c r="I32" s="2">
        <v>500000</v>
      </c>
      <c r="J32" s="2"/>
      <c r="K32" s="2"/>
      <c r="L32" s="2"/>
      <c r="M32" s="2"/>
      <c r="N32" s="2"/>
      <c r="O32">
        <v>-0.1</v>
      </c>
    </row>
    <row r="33" spans="1:17" x14ac:dyDescent="0.25">
      <c r="A33" t="s">
        <v>137</v>
      </c>
      <c r="B33" t="s">
        <v>133</v>
      </c>
      <c r="C33">
        <v>0.1</v>
      </c>
      <c r="I33" s="2">
        <v>500000</v>
      </c>
      <c r="J33" s="2"/>
      <c r="K33" s="2"/>
      <c r="L33" s="2"/>
      <c r="M33" s="2"/>
      <c r="N33" s="2"/>
      <c r="O33">
        <v>-0.2</v>
      </c>
    </row>
    <row r="34" spans="1:17" x14ac:dyDescent="0.25">
      <c r="A34" t="s">
        <v>138</v>
      </c>
      <c r="B34" t="s">
        <v>133</v>
      </c>
      <c r="C34">
        <v>0.3</v>
      </c>
      <c r="I34" s="2">
        <v>750000</v>
      </c>
      <c r="J34" s="2"/>
      <c r="K34" s="2"/>
      <c r="L34" s="2"/>
      <c r="M34" s="2"/>
      <c r="N34" s="2"/>
      <c r="O34">
        <v>-0.2</v>
      </c>
    </row>
    <row r="35" spans="1:17" x14ac:dyDescent="0.25">
      <c r="A35" t="s">
        <v>139</v>
      </c>
      <c r="B35" t="s">
        <v>36</v>
      </c>
      <c r="C35">
        <v>2.9</v>
      </c>
      <c r="I35" s="2">
        <v>13000000</v>
      </c>
      <c r="J35" s="2"/>
      <c r="K35" s="2"/>
      <c r="L35" s="2"/>
      <c r="M35" s="2"/>
      <c r="N35" s="2"/>
      <c r="O35">
        <v>1.5</v>
      </c>
    </row>
    <row r="36" spans="1:17" x14ac:dyDescent="0.25">
      <c r="A36" t="s">
        <v>140</v>
      </c>
      <c r="B36" t="s">
        <v>58</v>
      </c>
      <c r="C36">
        <v>0.7</v>
      </c>
      <c r="I36" s="2">
        <v>1000000</v>
      </c>
      <c r="J36" s="2"/>
      <c r="K36" s="2"/>
      <c r="L36" s="2"/>
      <c r="M36" s="2"/>
      <c r="N36" s="2"/>
      <c r="O36">
        <v>0.1</v>
      </c>
    </row>
    <row r="37" spans="1:17" x14ac:dyDescent="0.25">
      <c r="A37" t="s">
        <v>141</v>
      </c>
      <c r="B37" t="s">
        <v>58</v>
      </c>
      <c r="C37">
        <v>1.1000000000000001</v>
      </c>
      <c r="I37" s="2">
        <v>500000</v>
      </c>
      <c r="J37" s="2"/>
      <c r="K37" s="2"/>
      <c r="L37" s="2"/>
      <c r="M37" s="2"/>
      <c r="N37" s="2"/>
      <c r="O37">
        <v>-0.2</v>
      </c>
    </row>
    <row r="38" spans="1:17" x14ac:dyDescent="0.25">
      <c r="A38" t="s">
        <v>142</v>
      </c>
      <c r="B38" t="s">
        <v>143</v>
      </c>
      <c r="C38">
        <v>-0.2</v>
      </c>
      <c r="I38" s="2">
        <v>3000000</v>
      </c>
      <c r="J38" s="2"/>
      <c r="K38" s="2"/>
      <c r="L38" s="2"/>
      <c r="M38" s="2"/>
      <c r="N38" s="2"/>
      <c r="O38">
        <v>-1.6</v>
      </c>
    </row>
    <row r="39" spans="1:17" x14ac:dyDescent="0.25">
      <c r="A39" t="s">
        <v>144</v>
      </c>
      <c r="B39" t="s">
        <v>92</v>
      </c>
      <c r="C39">
        <v>-0.4</v>
      </c>
      <c r="D39">
        <f t="shared" ref="D39:H42" si="13">C39-0.5</f>
        <v>-0.9</v>
      </c>
      <c r="I39" s="2">
        <v>1100000</v>
      </c>
      <c r="J39" s="2">
        <v>250000</v>
      </c>
      <c r="K39" s="2"/>
      <c r="L39" s="2"/>
      <c r="M39" s="2"/>
      <c r="N39" s="2"/>
      <c r="O39">
        <v>-0.4</v>
      </c>
      <c r="P39">
        <f t="shared" ref="P39:T42" si="14">O39-0.5</f>
        <v>-0.9</v>
      </c>
    </row>
    <row r="40" spans="1:17" x14ac:dyDescent="0.25">
      <c r="A40" t="s">
        <v>145</v>
      </c>
      <c r="B40" t="s">
        <v>92</v>
      </c>
      <c r="C40">
        <v>0.9</v>
      </c>
      <c r="D40">
        <f t="shared" si="13"/>
        <v>0.4</v>
      </c>
      <c r="E40">
        <f t="shared" si="13"/>
        <v>-9.9999999999999978E-2</v>
      </c>
      <c r="I40" s="2">
        <v>5000000</v>
      </c>
      <c r="J40" s="2">
        <v>7000000</v>
      </c>
      <c r="K40" s="2">
        <v>6000000</v>
      </c>
      <c r="L40" s="2"/>
      <c r="M40" s="2"/>
      <c r="N40" s="2"/>
      <c r="O40">
        <v>-0.4</v>
      </c>
      <c r="P40">
        <f t="shared" si="14"/>
        <v>-0.9</v>
      </c>
      <c r="Q40">
        <f t="shared" si="14"/>
        <v>-1.4</v>
      </c>
    </row>
    <row r="41" spans="1:17" x14ac:dyDescent="0.25">
      <c r="A41" t="s">
        <v>146</v>
      </c>
      <c r="B41" t="s">
        <v>5</v>
      </c>
      <c r="C41">
        <v>2.9</v>
      </c>
      <c r="D41">
        <f t="shared" si="13"/>
        <v>2.4</v>
      </c>
      <c r="I41" s="2">
        <v>1000000</v>
      </c>
      <c r="J41" s="2">
        <v>6000000</v>
      </c>
      <c r="K41" s="2"/>
      <c r="L41" s="2"/>
      <c r="M41" s="2"/>
      <c r="N41" s="2"/>
      <c r="O41">
        <v>3.1</v>
      </c>
      <c r="P41">
        <f t="shared" si="14"/>
        <v>2.6</v>
      </c>
    </row>
    <row r="42" spans="1:17" x14ac:dyDescent="0.25">
      <c r="A42" t="s">
        <v>147</v>
      </c>
      <c r="B42" t="s">
        <v>5</v>
      </c>
      <c r="C42">
        <v>0.6</v>
      </c>
      <c r="D42">
        <f t="shared" si="13"/>
        <v>9.9999999999999978E-2</v>
      </c>
      <c r="I42" s="2">
        <v>2500000</v>
      </c>
      <c r="J42" s="2">
        <v>4250000</v>
      </c>
      <c r="K42" s="2"/>
      <c r="L42" s="2"/>
      <c r="M42" s="2"/>
      <c r="N42" s="2"/>
      <c r="O42">
        <v>1.5</v>
      </c>
      <c r="P42">
        <f t="shared" si="14"/>
        <v>1</v>
      </c>
    </row>
    <row r="43" spans="1:17" x14ac:dyDescent="0.25">
      <c r="A43" t="s">
        <v>148</v>
      </c>
      <c r="B43" t="s">
        <v>5</v>
      </c>
      <c r="C43">
        <v>0.4</v>
      </c>
      <c r="I43" s="2">
        <v>1375000</v>
      </c>
      <c r="J43" s="2"/>
      <c r="K43" s="2"/>
      <c r="L43" s="2"/>
      <c r="M43" s="2"/>
      <c r="N43" s="2"/>
      <c r="O43">
        <v>-0.7</v>
      </c>
    </row>
    <row r="44" spans="1:17" x14ac:dyDescent="0.25">
      <c r="A44" t="s">
        <v>149</v>
      </c>
      <c r="B44" t="s">
        <v>24</v>
      </c>
      <c r="C44">
        <v>0.4</v>
      </c>
      <c r="I44" s="2">
        <v>1500000</v>
      </c>
      <c r="J44" s="2"/>
      <c r="K44" s="2"/>
      <c r="L44" s="2"/>
      <c r="M44" s="2"/>
      <c r="N44" s="2"/>
      <c r="O44">
        <v>0.8</v>
      </c>
    </row>
    <row r="45" spans="1:17" x14ac:dyDescent="0.25">
      <c r="A45" t="s">
        <v>150</v>
      </c>
      <c r="B45" t="s">
        <v>24</v>
      </c>
      <c r="C45">
        <v>0.8</v>
      </c>
      <c r="D45">
        <f t="shared" ref="D45:H45" si="15">C45-0.5</f>
        <v>0.30000000000000004</v>
      </c>
      <c r="E45">
        <f t="shared" si="15"/>
        <v>-0.19999999999999996</v>
      </c>
      <c r="I45" s="2">
        <v>2000000</v>
      </c>
      <c r="J45" s="2">
        <v>5500000</v>
      </c>
      <c r="K45" s="2">
        <v>500000</v>
      </c>
      <c r="L45" s="2"/>
      <c r="M45" s="2"/>
      <c r="N45" s="2"/>
      <c r="O45">
        <v>0.2</v>
      </c>
      <c r="P45">
        <f t="shared" ref="P45:T45" si="16">O45-0.5</f>
        <v>-0.3</v>
      </c>
      <c r="Q45">
        <f t="shared" si="16"/>
        <v>-0.8</v>
      </c>
    </row>
    <row r="46" spans="1:17" x14ac:dyDescent="0.25">
      <c r="A46" t="s">
        <v>151</v>
      </c>
      <c r="B46" t="s">
        <v>24</v>
      </c>
      <c r="C46">
        <v>0.5</v>
      </c>
      <c r="I46" s="2">
        <v>1250000</v>
      </c>
      <c r="J46" s="2"/>
      <c r="K46" s="2"/>
      <c r="L46" s="2"/>
      <c r="M46" s="2"/>
      <c r="N46" s="2"/>
      <c r="O46">
        <v>-0.2</v>
      </c>
    </row>
    <row r="47" spans="1:17" x14ac:dyDescent="0.25">
      <c r="A47" t="s">
        <v>152</v>
      </c>
      <c r="B47" t="s">
        <v>10</v>
      </c>
      <c r="C47">
        <v>0.5</v>
      </c>
      <c r="I47" s="2">
        <v>1250000</v>
      </c>
      <c r="J47" s="2"/>
      <c r="K47" s="2"/>
      <c r="L47" s="2"/>
      <c r="M47" s="2"/>
      <c r="N47" s="2"/>
      <c r="O47">
        <v>-0.1</v>
      </c>
    </row>
    <row r="48" spans="1:17" x14ac:dyDescent="0.25">
      <c r="A48" t="s">
        <v>153</v>
      </c>
      <c r="B48" t="s">
        <v>10</v>
      </c>
      <c r="C48">
        <v>0.8</v>
      </c>
      <c r="D48">
        <f t="shared" ref="D48:H48" si="17">C48-0.5</f>
        <v>0.30000000000000004</v>
      </c>
      <c r="I48" s="2">
        <v>3000000</v>
      </c>
      <c r="J48" s="2">
        <v>3000000</v>
      </c>
      <c r="K48" s="2"/>
      <c r="L48" s="2"/>
      <c r="M48" s="2"/>
      <c r="N48" s="2"/>
      <c r="O48">
        <v>0.6</v>
      </c>
      <c r="P48">
        <f t="shared" ref="P48:T48" si="18">O48-0.5</f>
        <v>9.9999999999999978E-2</v>
      </c>
    </row>
    <row r="49" spans="1:20" x14ac:dyDescent="0.25">
      <c r="A49" t="s">
        <v>154</v>
      </c>
      <c r="B49" t="s">
        <v>10</v>
      </c>
      <c r="C49">
        <v>0.2</v>
      </c>
      <c r="I49" s="2">
        <v>900000</v>
      </c>
      <c r="J49" s="2"/>
      <c r="K49" s="2"/>
      <c r="L49" s="2"/>
      <c r="M49" s="2"/>
      <c r="N49" s="2"/>
      <c r="O49">
        <v>0.5</v>
      </c>
    </row>
    <row r="50" spans="1:20" x14ac:dyDescent="0.25">
      <c r="A50" t="s">
        <v>155</v>
      </c>
      <c r="B50" t="s">
        <v>10</v>
      </c>
      <c r="C50">
        <v>0.5</v>
      </c>
      <c r="I50" s="2">
        <v>3250000</v>
      </c>
      <c r="J50" s="2"/>
      <c r="K50" s="2"/>
      <c r="L50" s="2"/>
      <c r="M50" s="2"/>
      <c r="N50" s="2"/>
      <c r="O50">
        <v>0.2</v>
      </c>
    </row>
    <row r="51" spans="1:20" x14ac:dyDescent="0.25">
      <c r="A51" t="s">
        <v>156</v>
      </c>
      <c r="B51" t="s">
        <v>3</v>
      </c>
      <c r="C51">
        <v>2.4</v>
      </c>
      <c r="D51">
        <f t="shared" ref="D51:H53" si="19">C51-0.5</f>
        <v>1.9</v>
      </c>
      <c r="I51" s="2">
        <v>13250000</v>
      </c>
      <c r="J51" s="2">
        <v>13250000</v>
      </c>
      <c r="K51" s="2"/>
      <c r="L51" s="2"/>
      <c r="M51" s="2"/>
      <c r="N51" s="2"/>
      <c r="O51">
        <v>1.3</v>
      </c>
      <c r="P51">
        <f t="shared" ref="P51:T53" si="20">O51-0.5</f>
        <v>0.8</v>
      </c>
    </row>
    <row r="52" spans="1:20" x14ac:dyDescent="0.25">
      <c r="A52" t="s">
        <v>157</v>
      </c>
      <c r="B52" t="s">
        <v>61</v>
      </c>
      <c r="C52">
        <v>0.6</v>
      </c>
      <c r="D52">
        <f t="shared" si="19"/>
        <v>9.9999999999999978E-2</v>
      </c>
      <c r="E52">
        <f t="shared" si="19"/>
        <v>-0.4</v>
      </c>
      <c r="F52">
        <f t="shared" si="19"/>
        <v>-0.9</v>
      </c>
      <c r="I52" s="2">
        <v>4000000</v>
      </c>
      <c r="J52" s="2">
        <v>7000000</v>
      </c>
      <c r="K52" s="2">
        <v>9000000</v>
      </c>
      <c r="L52" s="2">
        <v>1000000</v>
      </c>
      <c r="M52" s="2"/>
      <c r="N52" s="2"/>
      <c r="O52">
        <v>-0.4</v>
      </c>
      <c r="P52">
        <f t="shared" si="20"/>
        <v>-0.9</v>
      </c>
      <c r="Q52">
        <f t="shared" si="20"/>
        <v>-1.4</v>
      </c>
      <c r="R52">
        <f t="shared" si="20"/>
        <v>-1.9</v>
      </c>
    </row>
    <row r="53" spans="1:20" x14ac:dyDescent="0.25">
      <c r="A53" t="s">
        <v>158</v>
      </c>
      <c r="B53" t="s">
        <v>50</v>
      </c>
      <c r="C53">
        <v>2.5</v>
      </c>
      <c r="D53">
        <f t="shared" si="19"/>
        <v>2</v>
      </c>
      <c r="I53" s="2">
        <v>11000000</v>
      </c>
      <c r="J53" s="2">
        <v>11000000</v>
      </c>
      <c r="K53" s="2"/>
      <c r="L53" s="2"/>
      <c r="M53" s="2"/>
      <c r="N53" s="2"/>
      <c r="O53">
        <v>2.9</v>
      </c>
      <c r="P53">
        <f t="shared" si="20"/>
        <v>2.4</v>
      </c>
    </row>
    <row r="54" spans="1:20" x14ac:dyDescent="0.25">
      <c r="A54" t="s">
        <v>159</v>
      </c>
      <c r="B54" t="s">
        <v>50</v>
      </c>
      <c r="C54">
        <v>1.8</v>
      </c>
      <c r="I54" s="2">
        <v>2700000</v>
      </c>
      <c r="J54" s="2"/>
      <c r="K54" s="2"/>
      <c r="L54" s="2"/>
      <c r="M54" s="2"/>
      <c r="N54" s="2"/>
      <c r="O54">
        <v>0.9</v>
      </c>
    </row>
    <row r="55" spans="1:20" x14ac:dyDescent="0.25">
      <c r="A55" t="s">
        <v>160</v>
      </c>
      <c r="B55" t="s">
        <v>50</v>
      </c>
      <c r="C55">
        <v>1.3</v>
      </c>
      <c r="I55" s="2">
        <v>1500000</v>
      </c>
      <c r="J55" s="2"/>
      <c r="K55" s="2"/>
      <c r="L55" s="2"/>
      <c r="M55" s="2"/>
      <c r="N55" s="2"/>
      <c r="O55">
        <v>0.5</v>
      </c>
    </row>
    <row r="56" spans="1:20" x14ac:dyDescent="0.25">
      <c r="A56" t="s">
        <v>161</v>
      </c>
      <c r="B56" t="s">
        <v>162</v>
      </c>
      <c r="C56">
        <v>0.6</v>
      </c>
      <c r="I56" s="2">
        <v>13000000</v>
      </c>
      <c r="J56" s="2"/>
      <c r="K56" s="2"/>
      <c r="L56" s="2"/>
      <c r="M56" s="2"/>
      <c r="N56" s="2"/>
      <c r="O56">
        <v>3</v>
      </c>
    </row>
    <row r="57" spans="1:20" x14ac:dyDescent="0.25">
      <c r="A57" t="s">
        <v>163</v>
      </c>
      <c r="B57" t="s">
        <v>162</v>
      </c>
      <c r="C57">
        <v>1.9</v>
      </c>
      <c r="D57">
        <f t="shared" ref="D57:H58" si="21">C57-0.5</f>
        <v>1.4</v>
      </c>
      <c r="E57">
        <f t="shared" si="21"/>
        <v>0.89999999999999991</v>
      </c>
      <c r="I57" s="2">
        <v>5000000</v>
      </c>
      <c r="J57" s="2">
        <v>11000000</v>
      </c>
      <c r="K57" s="2">
        <v>9000000</v>
      </c>
      <c r="L57" s="2"/>
      <c r="M57" s="2"/>
      <c r="N57" s="2"/>
      <c r="O57">
        <v>1.1000000000000001</v>
      </c>
      <c r="P57">
        <f t="shared" ref="P57:T58" si="22">O57-0.5</f>
        <v>0.60000000000000009</v>
      </c>
      <c r="Q57">
        <f t="shared" si="22"/>
        <v>0.10000000000000009</v>
      </c>
    </row>
    <row r="58" spans="1:20" x14ac:dyDescent="0.25">
      <c r="A58" t="s">
        <v>164</v>
      </c>
      <c r="B58" t="s">
        <v>14</v>
      </c>
      <c r="C58">
        <v>2.8</v>
      </c>
      <c r="D58">
        <f t="shared" si="21"/>
        <v>2.2999999999999998</v>
      </c>
      <c r="E58">
        <f t="shared" si="21"/>
        <v>1.7999999999999998</v>
      </c>
      <c r="F58">
        <f t="shared" si="21"/>
        <v>1.2999999999999998</v>
      </c>
      <c r="G58">
        <f t="shared" si="21"/>
        <v>0.79999999999999982</v>
      </c>
      <c r="H58">
        <f t="shared" si="21"/>
        <v>0.29999999999999982</v>
      </c>
      <c r="I58" s="2">
        <v>8800000</v>
      </c>
      <c r="J58" s="2">
        <v>15800000</v>
      </c>
      <c r="K58" s="2">
        <v>16800000</v>
      </c>
      <c r="L58" s="2">
        <v>16800000</v>
      </c>
      <c r="M58" s="2">
        <v>16800000</v>
      </c>
      <c r="N58" s="2">
        <v>5000000</v>
      </c>
      <c r="O58">
        <v>6.2</v>
      </c>
      <c r="P58">
        <f t="shared" si="22"/>
        <v>5.7</v>
      </c>
      <c r="Q58">
        <f t="shared" si="22"/>
        <v>5.2</v>
      </c>
      <c r="R58">
        <f t="shared" si="22"/>
        <v>4.7</v>
      </c>
      <c r="S58">
        <f t="shared" si="22"/>
        <v>4.2</v>
      </c>
      <c r="T58">
        <f t="shared" si="22"/>
        <v>3.7</v>
      </c>
    </row>
    <row r="59" spans="1:20" x14ac:dyDescent="0.25">
      <c r="A59" t="s">
        <v>165</v>
      </c>
      <c r="B59" t="s">
        <v>14</v>
      </c>
      <c r="C59">
        <v>0.8</v>
      </c>
      <c r="I59" s="2">
        <v>3500000</v>
      </c>
      <c r="J59" s="2"/>
      <c r="K59" s="2"/>
      <c r="L59" s="2"/>
      <c r="M59" s="2"/>
      <c r="N59" s="2"/>
      <c r="O59">
        <v>0</v>
      </c>
    </row>
    <row r="60" spans="1:20" x14ac:dyDescent="0.25">
      <c r="A60" t="s">
        <v>166</v>
      </c>
      <c r="B60" t="s">
        <v>14</v>
      </c>
      <c r="C60">
        <v>0.7</v>
      </c>
      <c r="I60" s="2">
        <v>2000000</v>
      </c>
      <c r="J60" s="2"/>
      <c r="K60" s="2"/>
      <c r="L60" s="2"/>
      <c r="M60" s="2"/>
      <c r="N60" s="2"/>
      <c r="O60">
        <v>-0.5</v>
      </c>
    </row>
    <row r="61" spans="1:20" x14ac:dyDescent="0.25">
      <c r="A61" t="s">
        <v>167</v>
      </c>
      <c r="B61" t="s">
        <v>168</v>
      </c>
      <c r="C61">
        <v>0.6</v>
      </c>
      <c r="D61">
        <f t="shared" ref="D61:H63" si="23">C61-0.5</f>
        <v>9.9999999999999978E-2</v>
      </c>
      <c r="I61" s="2">
        <v>4500000</v>
      </c>
      <c r="J61" s="2">
        <v>5500000</v>
      </c>
      <c r="K61" s="2"/>
      <c r="L61" s="2"/>
      <c r="M61" s="2"/>
      <c r="N61" s="2"/>
      <c r="O61">
        <v>1.3</v>
      </c>
      <c r="P61">
        <f t="shared" ref="P61:T63" si="24">O61-0.5</f>
        <v>0.8</v>
      </c>
    </row>
    <row r="62" spans="1:20" x14ac:dyDescent="0.25">
      <c r="A62" t="s">
        <v>169</v>
      </c>
      <c r="B62" t="s">
        <v>82</v>
      </c>
      <c r="C62">
        <v>3.4</v>
      </c>
      <c r="D62">
        <f t="shared" si="23"/>
        <v>2.9</v>
      </c>
      <c r="E62">
        <f t="shared" si="23"/>
        <v>2.4</v>
      </c>
      <c r="I62" s="2">
        <v>14500000</v>
      </c>
      <c r="J62" s="2">
        <v>14500000</v>
      </c>
      <c r="K62" s="2">
        <v>15000000</v>
      </c>
      <c r="L62" s="2"/>
      <c r="M62" s="2"/>
      <c r="N62" s="2"/>
      <c r="O62">
        <v>2.4</v>
      </c>
      <c r="P62">
        <f t="shared" si="24"/>
        <v>1.9</v>
      </c>
      <c r="Q62">
        <f t="shared" si="24"/>
        <v>1.4</v>
      </c>
    </row>
    <row r="63" spans="1:20" x14ac:dyDescent="0.25">
      <c r="A63" t="s">
        <v>170</v>
      </c>
      <c r="B63" t="s">
        <v>82</v>
      </c>
      <c r="C63">
        <v>0.6</v>
      </c>
      <c r="D63">
        <f t="shared" si="23"/>
        <v>9.9999999999999978E-2</v>
      </c>
      <c r="I63" s="2">
        <v>2300000</v>
      </c>
      <c r="J63" s="2">
        <v>4000000</v>
      </c>
      <c r="K63" s="2"/>
      <c r="L63" s="2"/>
      <c r="M63" s="2"/>
      <c r="N63" s="2"/>
      <c r="O63">
        <v>1</v>
      </c>
      <c r="P63">
        <f t="shared" si="24"/>
        <v>0.5</v>
      </c>
    </row>
    <row r="64" spans="1:20" x14ac:dyDescent="0.25">
      <c r="A64" t="s">
        <v>171</v>
      </c>
      <c r="B64" t="s">
        <v>82</v>
      </c>
      <c r="C64">
        <v>3.2</v>
      </c>
      <c r="I64" s="2">
        <v>9500000</v>
      </c>
      <c r="J64" s="2"/>
      <c r="K64" s="2"/>
      <c r="L64" s="2"/>
      <c r="M64" s="2"/>
      <c r="N64" s="2"/>
      <c r="O64">
        <v>0.2</v>
      </c>
    </row>
    <row r="65" spans="1:20" x14ac:dyDescent="0.25">
      <c r="A65" t="s">
        <v>172</v>
      </c>
      <c r="B65" t="s">
        <v>28</v>
      </c>
      <c r="C65">
        <v>3</v>
      </c>
      <c r="I65" s="2">
        <v>15000000</v>
      </c>
      <c r="J65" s="2"/>
      <c r="K65" s="2"/>
      <c r="L65" s="2"/>
      <c r="M65" s="2"/>
      <c r="N65" s="2"/>
      <c r="O65">
        <v>3.8</v>
      </c>
    </row>
    <row r="66" spans="1:20" x14ac:dyDescent="0.25">
      <c r="A66" t="s">
        <v>173</v>
      </c>
      <c r="B66" t="s">
        <v>28</v>
      </c>
      <c r="C66">
        <v>0.5</v>
      </c>
      <c r="I66" s="2">
        <v>10000000</v>
      </c>
      <c r="J66" s="2"/>
      <c r="K66" s="2"/>
      <c r="L66" s="2"/>
      <c r="M66" s="2"/>
      <c r="N66" s="2"/>
      <c r="O66">
        <v>1.5</v>
      </c>
    </row>
    <row r="67" spans="1:20" x14ac:dyDescent="0.25">
      <c r="C67">
        <f>SUM(C2:C66)</f>
        <v>67.899999999999991</v>
      </c>
      <c r="D67">
        <f t="shared" ref="D67:T67" si="25">SUM(D2:D66)</f>
        <v>26.100000000000005</v>
      </c>
      <c r="E67">
        <f t="shared" si="25"/>
        <v>9.1999999999999993</v>
      </c>
      <c r="F67">
        <f t="shared" si="25"/>
        <v>4.5</v>
      </c>
      <c r="G67">
        <f t="shared" si="25"/>
        <v>3.0999999999999996</v>
      </c>
      <c r="H67">
        <f t="shared" si="25"/>
        <v>2.0999999999999996</v>
      </c>
      <c r="I67">
        <f t="shared" si="25"/>
        <v>291650000</v>
      </c>
      <c r="J67">
        <f t="shared" si="25"/>
        <v>205300000</v>
      </c>
      <c r="K67">
        <f t="shared" si="25"/>
        <v>122800000</v>
      </c>
      <c r="L67">
        <f t="shared" si="25"/>
        <v>56800000</v>
      </c>
      <c r="M67">
        <f t="shared" si="25"/>
        <v>41800000</v>
      </c>
      <c r="N67">
        <f t="shared" si="25"/>
        <v>31000000</v>
      </c>
      <c r="O67">
        <f t="shared" si="25"/>
        <v>47</v>
      </c>
      <c r="P67">
        <f t="shared" si="25"/>
        <v>15.800000000000002</v>
      </c>
      <c r="Q67">
        <f t="shared" si="25"/>
        <v>1.4000000000000008</v>
      </c>
      <c r="R67">
        <f t="shared" si="25"/>
        <v>4.7</v>
      </c>
      <c r="S67">
        <f t="shared" si="25"/>
        <v>5.0999999999999996</v>
      </c>
      <c r="T67">
        <f t="shared" si="25"/>
        <v>4.0999999999999996</v>
      </c>
    </row>
    <row r="68" spans="1:20" x14ac:dyDescent="0.25">
      <c r="C68">
        <f>C67</f>
        <v>67.899999999999991</v>
      </c>
      <c r="D68">
        <f>1.05*D67</f>
        <v>27.405000000000005</v>
      </c>
      <c r="E68">
        <f>1.05^2*E67</f>
        <v>10.142999999999999</v>
      </c>
      <c r="F68">
        <f>1.05^3*F67</f>
        <v>5.2093125000000002</v>
      </c>
      <c r="G68">
        <f>1.05^4*G67</f>
        <v>3.7680693749999996</v>
      </c>
      <c r="H68">
        <f>1.05^5*H67</f>
        <v>2.6801912812499999</v>
      </c>
      <c r="O68">
        <f>O67</f>
        <v>47</v>
      </c>
      <c r="P68">
        <f>1.05*P67</f>
        <v>16.590000000000003</v>
      </c>
      <c r="Q68">
        <f>1.05^2*Q67</f>
        <v>1.543500000000001</v>
      </c>
      <c r="R68">
        <f>1.05^3*R67</f>
        <v>5.4408375000000007</v>
      </c>
      <c r="S68">
        <f>1.05^4*S67</f>
        <v>6.1990818749999992</v>
      </c>
      <c r="T68">
        <f>1.05^5*T67</f>
        <v>5.2327544062499998</v>
      </c>
    </row>
    <row r="69" spans="1:20" x14ac:dyDescent="0.25">
      <c r="H69">
        <f>SUM(C68:H68)</f>
        <v>117.10557315624999</v>
      </c>
      <c r="N69">
        <f>SUM(I67:N67)</f>
        <v>749350000</v>
      </c>
      <c r="T69">
        <f>SUM(O68:T68)</f>
        <v>82.006173781249998</v>
      </c>
    </row>
    <row r="70" spans="1:20" x14ac:dyDescent="0.25">
      <c r="N70">
        <f>N69/H69</f>
        <v>6398926.8811328709</v>
      </c>
      <c r="T70">
        <f>N69/T69</f>
        <v>9137726.6545672249</v>
      </c>
    </row>
    <row r="71" spans="1:20" x14ac:dyDescent="0.25">
      <c r="I71" s="2"/>
      <c r="J71" s="2"/>
      <c r="K71" s="2"/>
      <c r="L71" s="2"/>
      <c r="M71" s="2"/>
      <c r="N71" s="2"/>
    </row>
    <row r="72" spans="1:20" x14ac:dyDescent="0.25">
      <c r="I72" s="2"/>
      <c r="J72" s="2"/>
      <c r="K72" s="2"/>
      <c r="L72" s="2"/>
      <c r="M72" s="2"/>
      <c r="N72" s="2"/>
    </row>
    <row r="73" spans="1:20" x14ac:dyDescent="0.25">
      <c r="I73" s="2"/>
      <c r="J73" s="2"/>
      <c r="K73" s="2"/>
      <c r="L73" s="2"/>
      <c r="M73" s="2"/>
      <c r="N73" s="2"/>
    </row>
    <row r="74" spans="1:20" x14ac:dyDescent="0.25">
      <c r="I74" s="2"/>
      <c r="J74" s="2"/>
      <c r="K74" s="2"/>
      <c r="L74" s="2"/>
      <c r="M74" s="2"/>
      <c r="N74" s="2"/>
    </row>
    <row r="75" spans="1:20" x14ac:dyDescent="0.25">
      <c r="I75" s="2"/>
      <c r="J75" s="2"/>
      <c r="K75" s="2"/>
      <c r="L75" s="2"/>
      <c r="M75" s="2"/>
      <c r="N75" s="2"/>
    </row>
    <row r="76" spans="1:20" x14ac:dyDescent="0.25">
      <c r="I76" s="2"/>
      <c r="J76" s="2"/>
      <c r="K76" s="2"/>
      <c r="L76" s="2"/>
      <c r="M76" s="2"/>
      <c r="N76" s="2"/>
    </row>
    <row r="77" spans="1:20" x14ac:dyDescent="0.25">
      <c r="I77" s="2"/>
      <c r="J77" s="2"/>
      <c r="K77" s="2"/>
      <c r="L77" s="2"/>
      <c r="M77" s="2"/>
      <c r="N77" s="2"/>
    </row>
    <row r="78" spans="1:20" x14ac:dyDescent="0.25">
      <c r="I78" s="2"/>
      <c r="J78" s="2"/>
      <c r="K78" s="2"/>
      <c r="L78" s="2"/>
      <c r="M78" s="2"/>
      <c r="N78" s="2"/>
    </row>
    <row r="79" spans="1:20" x14ac:dyDescent="0.25">
      <c r="I79" s="2"/>
      <c r="J79" s="2"/>
      <c r="K79" s="2"/>
      <c r="L79" s="2"/>
      <c r="M79" s="2"/>
      <c r="N79" s="2"/>
    </row>
    <row r="80" spans="1:20" x14ac:dyDescent="0.25">
      <c r="I80" s="2"/>
      <c r="J80" s="2"/>
      <c r="K80" s="2"/>
      <c r="L80" s="2"/>
      <c r="M80" s="2"/>
      <c r="N80" s="2"/>
    </row>
    <row r="81" spans="9:14" x14ac:dyDescent="0.25">
      <c r="I81" s="2"/>
      <c r="J81" s="2"/>
      <c r="K81" s="2"/>
      <c r="L81" s="2"/>
      <c r="M81" s="2"/>
      <c r="N81" s="2"/>
    </row>
    <row r="82" spans="9:14" x14ac:dyDescent="0.25">
      <c r="I82" s="2"/>
      <c r="J82" s="2"/>
      <c r="K82" s="2"/>
      <c r="L82" s="2"/>
      <c r="M82" s="2"/>
      <c r="N82" s="2"/>
    </row>
    <row r="83" spans="9:14" x14ac:dyDescent="0.25">
      <c r="I83" s="2"/>
      <c r="J83" s="2"/>
      <c r="K83" s="2"/>
      <c r="L83" s="2"/>
      <c r="M83" s="2"/>
      <c r="N83" s="2"/>
    </row>
    <row r="84" spans="9:14" x14ac:dyDescent="0.25">
      <c r="I84" s="2"/>
      <c r="J84" s="2"/>
      <c r="K84" s="2"/>
      <c r="L84" s="2"/>
      <c r="M84" s="2"/>
      <c r="N84" s="2"/>
    </row>
    <row r="85" spans="9:14" x14ac:dyDescent="0.25">
      <c r="I85" s="2"/>
      <c r="J85" s="2"/>
      <c r="K85" s="2"/>
      <c r="L85" s="2"/>
      <c r="M85" s="2"/>
      <c r="N85" s="2"/>
    </row>
    <row r="86" spans="9:14" x14ac:dyDescent="0.25">
      <c r="I86" s="2"/>
      <c r="J86" s="2"/>
      <c r="K86" s="2"/>
      <c r="L86" s="2"/>
      <c r="M86" s="2"/>
      <c r="N86" s="2"/>
    </row>
    <row r="87" spans="9:14" x14ac:dyDescent="0.25">
      <c r="I87" s="2"/>
      <c r="J87" s="2"/>
      <c r="K87" s="2"/>
      <c r="L87" s="2"/>
      <c r="M87" s="2"/>
      <c r="N87" s="2"/>
    </row>
    <row r="88" spans="9:14" x14ac:dyDescent="0.25">
      <c r="I88" s="2"/>
      <c r="J88" s="2"/>
      <c r="K88" s="2"/>
      <c r="L88" s="2"/>
      <c r="M88" s="2"/>
      <c r="N88" s="2"/>
    </row>
    <row r="89" spans="9:14" x14ac:dyDescent="0.25">
      <c r="I89" s="2"/>
      <c r="J89" s="2"/>
      <c r="K89" s="2"/>
      <c r="L89" s="2"/>
      <c r="M89" s="2"/>
      <c r="N89" s="2"/>
    </row>
    <row r="90" spans="9:14" x14ac:dyDescent="0.25">
      <c r="I90" s="2"/>
      <c r="J90" s="2"/>
      <c r="K90" s="2"/>
      <c r="L90" s="2"/>
      <c r="M90" s="2"/>
      <c r="N90" s="2"/>
    </row>
    <row r="91" spans="9:14" x14ac:dyDescent="0.25">
      <c r="I91" s="2"/>
      <c r="J91" s="2"/>
      <c r="K91" s="2"/>
      <c r="L91" s="2"/>
      <c r="M91" s="2"/>
      <c r="N91" s="2"/>
    </row>
    <row r="92" spans="9:14" x14ac:dyDescent="0.25">
      <c r="I92" s="2"/>
      <c r="J92" s="2"/>
      <c r="K92" s="2"/>
      <c r="L92" s="2"/>
      <c r="M92" s="2"/>
      <c r="N92" s="2"/>
    </row>
    <row r="93" spans="9:14" x14ac:dyDescent="0.25">
      <c r="I93" s="2"/>
      <c r="J93" s="2"/>
      <c r="K93" s="2"/>
      <c r="L93" s="2"/>
      <c r="M93" s="2"/>
      <c r="N93" s="2"/>
    </row>
    <row r="94" spans="9:14" x14ac:dyDescent="0.25">
      <c r="I94" s="2"/>
      <c r="J94" s="2"/>
      <c r="K94" s="2"/>
      <c r="L94" s="2"/>
      <c r="M94" s="2"/>
      <c r="N94" s="2"/>
    </row>
    <row r="95" spans="9:14" x14ac:dyDescent="0.25">
      <c r="I95" s="2"/>
      <c r="J95" s="2"/>
      <c r="K95" s="2"/>
      <c r="L95" s="2"/>
      <c r="M95" s="2"/>
      <c r="N95" s="2"/>
    </row>
    <row r="96" spans="9:14" x14ac:dyDescent="0.25">
      <c r="I96" s="2"/>
      <c r="J96" s="2"/>
      <c r="K96" s="2"/>
      <c r="L96" s="2"/>
      <c r="M96" s="2"/>
      <c r="N96" s="2"/>
    </row>
    <row r="97" spans="9:14" x14ac:dyDescent="0.25">
      <c r="I97" s="2"/>
      <c r="J97" s="2"/>
      <c r="K97" s="2"/>
      <c r="L97" s="2"/>
      <c r="M97" s="2"/>
      <c r="N97" s="2"/>
    </row>
    <row r="98" spans="9:14" x14ac:dyDescent="0.25">
      <c r="I98" s="2"/>
      <c r="J98" s="2"/>
      <c r="K98" s="2"/>
      <c r="L98" s="2"/>
      <c r="M98" s="2"/>
      <c r="N98" s="2"/>
    </row>
    <row r="99" spans="9:14" x14ac:dyDescent="0.25">
      <c r="I99" s="2"/>
      <c r="J99" s="2"/>
      <c r="K99" s="2"/>
      <c r="L99" s="2"/>
      <c r="M99" s="2"/>
      <c r="N99" s="2"/>
    </row>
    <row r="100" spans="9:14" x14ac:dyDescent="0.25">
      <c r="I100" s="2"/>
      <c r="J100" s="2"/>
      <c r="K100" s="2"/>
      <c r="L100" s="2"/>
      <c r="M100" s="2"/>
      <c r="N100" s="2"/>
    </row>
    <row r="101" spans="9:14" x14ac:dyDescent="0.25">
      <c r="I101" s="2"/>
      <c r="J101" s="2"/>
      <c r="K101" s="2"/>
      <c r="L101" s="2"/>
      <c r="M101" s="2"/>
      <c r="N101" s="2"/>
    </row>
    <row r="102" spans="9:14" x14ac:dyDescent="0.25">
      <c r="I102" s="2"/>
      <c r="J102" s="2"/>
      <c r="K102" s="2"/>
      <c r="L102" s="2"/>
      <c r="M102" s="2"/>
      <c r="N102" s="2"/>
    </row>
    <row r="103" spans="9:14" x14ac:dyDescent="0.25">
      <c r="I103" s="2"/>
      <c r="J103" s="2"/>
      <c r="K103" s="2"/>
      <c r="L103" s="2"/>
      <c r="M103" s="2"/>
      <c r="N103" s="2"/>
    </row>
    <row r="104" spans="9:14" x14ac:dyDescent="0.25">
      <c r="I104" s="2"/>
      <c r="J104" s="2"/>
      <c r="K104" s="2"/>
      <c r="L104" s="2"/>
      <c r="M104" s="2"/>
      <c r="N104" s="2"/>
    </row>
    <row r="105" spans="9:14" x14ac:dyDescent="0.25">
      <c r="I105" s="2"/>
      <c r="J105" s="2"/>
      <c r="K105" s="2"/>
      <c r="L105" s="2"/>
      <c r="M105" s="2"/>
      <c r="N105" s="2"/>
    </row>
    <row r="106" spans="9:14" x14ac:dyDescent="0.25">
      <c r="I106" s="2"/>
      <c r="J106" s="2"/>
      <c r="K106" s="2"/>
      <c r="L106" s="2"/>
      <c r="M106" s="2"/>
      <c r="N106" s="2"/>
    </row>
    <row r="107" spans="9:14" x14ac:dyDescent="0.25">
      <c r="I107" s="2"/>
      <c r="J107" s="2"/>
      <c r="K107" s="2"/>
      <c r="L107" s="2"/>
      <c r="M107" s="2"/>
      <c r="N107" s="2"/>
    </row>
    <row r="108" spans="9:14" x14ac:dyDescent="0.25">
      <c r="I108" s="2"/>
      <c r="J108" s="2"/>
      <c r="K108" s="2"/>
      <c r="L108" s="2"/>
      <c r="M108" s="2"/>
      <c r="N108" s="2"/>
    </row>
    <row r="109" spans="9:14" x14ac:dyDescent="0.25">
      <c r="I109" s="2"/>
      <c r="J109" s="2"/>
      <c r="K109" s="2"/>
      <c r="L109" s="2"/>
      <c r="M109" s="2"/>
      <c r="N109" s="2"/>
    </row>
    <row r="110" spans="9:14" x14ac:dyDescent="0.25">
      <c r="I110" s="2"/>
      <c r="J110" s="2"/>
      <c r="K110" s="2"/>
      <c r="L110" s="2"/>
      <c r="M110" s="2"/>
      <c r="N110" s="2"/>
    </row>
    <row r="111" spans="9:14" x14ac:dyDescent="0.25">
      <c r="I111" s="2"/>
      <c r="J111" s="2"/>
      <c r="K111" s="2"/>
      <c r="L111" s="2"/>
      <c r="M111" s="2"/>
      <c r="N111" s="2"/>
    </row>
    <row r="112" spans="9:14" x14ac:dyDescent="0.25">
      <c r="I112" s="2"/>
      <c r="J112" s="2"/>
      <c r="K112" s="2"/>
      <c r="L112" s="2"/>
      <c r="M112" s="2"/>
      <c r="N112" s="2"/>
    </row>
    <row r="113" spans="9:14" x14ac:dyDescent="0.25">
      <c r="I113" s="2"/>
      <c r="J113" s="2"/>
      <c r="K113" s="2"/>
      <c r="L113" s="2"/>
      <c r="M113" s="2"/>
      <c r="N113" s="2"/>
    </row>
    <row r="114" spans="9:14" x14ac:dyDescent="0.25">
      <c r="I114" s="2"/>
      <c r="J114" s="2"/>
      <c r="K114" s="2"/>
      <c r="L114" s="2"/>
      <c r="M114" s="2"/>
      <c r="N114" s="2"/>
    </row>
    <row r="115" spans="9:14" x14ac:dyDescent="0.25">
      <c r="I115" s="2"/>
      <c r="J115" s="2"/>
      <c r="K115" s="2"/>
      <c r="L115" s="2"/>
      <c r="M115" s="2"/>
      <c r="N115" s="2"/>
    </row>
    <row r="116" spans="9:14" x14ac:dyDescent="0.25">
      <c r="I116" s="2"/>
      <c r="J116" s="2"/>
      <c r="K116" s="2"/>
      <c r="L116" s="2"/>
      <c r="M116" s="2"/>
      <c r="N116" s="2"/>
    </row>
    <row r="117" spans="9:14" x14ac:dyDescent="0.25">
      <c r="I117" s="2"/>
      <c r="J117" s="2"/>
      <c r="K117" s="2"/>
      <c r="L117" s="2"/>
      <c r="M117" s="2"/>
      <c r="N117" s="2"/>
    </row>
    <row r="118" spans="9:14" x14ac:dyDescent="0.25">
      <c r="I118" s="2"/>
      <c r="J118" s="2"/>
      <c r="K118" s="2"/>
      <c r="L118" s="2"/>
      <c r="M118" s="2"/>
      <c r="N118" s="2"/>
    </row>
    <row r="119" spans="9:14" x14ac:dyDescent="0.25">
      <c r="I119" s="2"/>
      <c r="J119" s="2"/>
      <c r="K119" s="2"/>
      <c r="L119" s="2"/>
      <c r="M119" s="2"/>
      <c r="N119" s="2"/>
    </row>
    <row r="120" spans="9:14" x14ac:dyDescent="0.25">
      <c r="I120" s="2"/>
      <c r="J120" s="2"/>
      <c r="K120" s="2"/>
      <c r="L120" s="2"/>
      <c r="M120" s="2"/>
      <c r="N120" s="2"/>
    </row>
    <row r="121" spans="9:14" x14ac:dyDescent="0.25">
      <c r="I121" s="2"/>
      <c r="J121" s="2"/>
      <c r="K121" s="2"/>
      <c r="L121" s="2"/>
      <c r="M121" s="2"/>
      <c r="N121" s="2"/>
    </row>
    <row r="122" spans="9:14" x14ac:dyDescent="0.25">
      <c r="I122" s="2"/>
      <c r="J122" s="2"/>
      <c r="K122" s="2"/>
      <c r="L122" s="2"/>
      <c r="M122" s="2"/>
      <c r="N122" s="2"/>
    </row>
    <row r="123" spans="9:14" x14ac:dyDescent="0.25">
      <c r="I123" s="2"/>
      <c r="J123" s="2"/>
      <c r="K123" s="2"/>
      <c r="L123" s="2"/>
      <c r="M123" s="2"/>
      <c r="N123" s="2"/>
    </row>
    <row r="124" spans="9:14" x14ac:dyDescent="0.25">
      <c r="I124" s="2"/>
      <c r="J124" s="2"/>
      <c r="K124" s="2"/>
      <c r="L124" s="2"/>
      <c r="M124" s="2"/>
      <c r="N124" s="2"/>
    </row>
    <row r="125" spans="9:14" x14ac:dyDescent="0.25">
      <c r="I125" s="2"/>
      <c r="J125" s="2"/>
      <c r="K125" s="2"/>
      <c r="L125" s="2"/>
      <c r="M125" s="2"/>
      <c r="N125" s="2"/>
    </row>
    <row r="126" spans="9:14" x14ac:dyDescent="0.25">
      <c r="I126" s="2"/>
      <c r="J126" s="2"/>
      <c r="K126" s="2"/>
      <c r="L126" s="2"/>
      <c r="M126" s="2"/>
      <c r="N126" s="2"/>
    </row>
    <row r="127" spans="9:14" x14ac:dyDescent="0.25">
      <c r="I127" s="2"/>
      <c r="J127" s="2"/>
      <c r="K127" s="2"/>
      <c r="L127" s="2"/>
      <c r="M127" s="2"/>
      <c r="N127" s="2"/>
    </row>
    <row r="128" spans="9:14" x14ac:dyDescent="0.25">
      <c r="I128" s="2"/>
      <c r="J128" s="2"/>
      <c r="K128" s="2"/>
      <c r="L128" s="2"/>
      <c r="M128" s="2"/>
      <c r="N128" s="2"/>
    </row>
    <row r="129" spans="9:14" x14ac:dyDescent="0.25">
      <c r="I129" s="2"/>
      <c r="J129" s="2"/>
      <c r="K129" s="2"/>
      <c r="L129" s="2"/>
      <c r="M129" s="2"/>
      <c r="N129" s="2"/>
    </row>
    <row r="130" spans="9:14" x14ac:dyDescent="0.25">
      <c r="I130" s="2"/>
      <c r="J130" s="2"/>
      <c r="K130" s="2"/>
      <c r="L130" s="2"/>
      <c r="M130" s="2"/>
      <c r="N130" s="2"/>
    </row>
    <row r="131" spans="9:14" x14ac:dyDescent="0.25">
      <c r="I131" s="2"/>
      <c r="J131" s="2"/>
      <c r="K131" s="2"/>
      <c r="L131" s="2"/>
      <c r="M131" s="2"/>
      <c r="N131" s="2"/>
    </row>
    <row r="132" spans="9:14" x14ac:dyDescent="0.25">
      <c r="I132" s="2"/>
      <c r="J132" s="2"/>
      <c r="K132" s="2"/>
      <c r="L132" s="2"/>
      <c r="M132" s="2"/>
      <c r="N132" s="2"/>
    </row>
    <row r="133" spans="9:14" x14ac:dyDescent="0.25">
      <c r="I133" s="2"/>
      <c r="J133" s="2"/>
      <c r="K133" s="2"/>
      <c r="L133" s="2"/>
      <c r="M133" s="2"/>
      <c r="N133" s="2"/>
    </row>
    <row r="134" spans="9:14" x14ac:dyDescent="0.25">
      <c r="I134" s="2"/>
      <c r="J134" s="2"/>
      <c r="K134" s="2"/>
      <c r="L134" s="2"/>
      <c r="M134" s="2"/>
      <c r="N134" s="2"/>
    </row>
    <row r="135" spans="9:14" x14ac:dyDescent="0.25">
      <c r="I135" s="2"/>
      <c r="J135" s="2"/>
      <c r="K135" s="2"/>
      <c r="L135" s="2"/>
      <c r="M135" s="2"/>
      <c r="N13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tabSelected="1" topLeftCell="B101" workbookViewId="0">
      <selection activeCell="R131" sqref="R131"/>
    </sheetView>
  </sheetViews>
  <sheetFormatPr defaultRowHeight="15" x14ac:dyDescent="0.25"/>
  <cols>
    <col min="1" max="1" width="19.28515625" bestFit="1" customWidth="1"/>
    <col min="2" max="2" width="14" bestFit="1" customWidth="1"/>
    <col min="4" max="6" width="10" bestFit="1" customWidth="1"/>
    <col min="7" max="8" width="12" bestFit="1" customWidth="1"/>
    <col min="9" max="13" width="11.140625" bestFit="1" customWidth="1"/>
    <col min="14" max="14" width="12.7109375" bestFit="1" customWidth="1"/>
    <col min="15" max="15" width="10.140625" bestFit="1" customWidth="1"/>
    <col min="16" max="18" width="10" bestFit="1" customWidth="1"/>
    <col min="19" max="20" width="12" bestFit="1" customWidth="1"/>
  </cols>
  <sheetData>
    <row r="1" spans="1:20" x14ac:dyDescent="0.25">
      <c r="A1" t="s">
        <v>0</v>
      </c>
      <c r="B1" t="s">
        <v>1</v>
      </c>
      <c r="C1" t="s">
        <v>85</v>
      </c>
      <c r="D1" t="s">
        <v>94</v>
      </c>
      <c r="E1" t="s">
        <v>95</v>
      </c>
      <c r="F1" t="s">
        <v>96</v>
      </c>
      <c r="G1" t="s">
        <v>97</v>
      </c>
      <c r="H1" t="s">
        <v>100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101</v>
      </c>
      <c r="O1" t="s">
        <v>98</v>
      </c>
      <c r="P1" t="s">
        <v>94</v>
      </c>
      <c r="Q1" t="s">
        <v>95</v>
      </c>
      <c r="R1" t="s">
        <v>96</v>
      </c>
      <c r="S1" t="s">
        <v>99</v>
      </c>
      <c r="T1" t="s">
        <v>100</v>
      </c>
    </row>
    <row r="2" spans="1:20" x14ac:dyDescent="0.25">
      <c r="A2" t="s">
        <v>17</v>
      </c>
      <c r="B2" t="s">
        <v>18</v>
      </c>
      <c r="C2">
        <v>1.8</v>
      </c>
      <c r="D2">
        <f>C2-0.5</f>
        <v>1.3</v>
      </c>
      <c r="E2">
        <f>D2-0.5</f>
        <v>0.8</v>
      </c>
      <c r="I2" s="1">
        <v>5050000</v>
      </c>
      <c r="J2" s="1">
        <v>4975000</v>
      </c>
      <c r="K2" s="1">
        <v>5525000</v>
      </c>
      <c r="L2" s="1"/>
      <c r="M2" s="1"/>
      <c r="N2" s="1"/>
      <c r="O2">
        <v>2.1</v>
      </c>
      <c r="P2">
        <f>O2-0.5</f>
        <v>1.6</v>
      </c>
      <c r="Q2">
        <f>P2-0.5</f>
        <v>1.1000000000000001</v>
      </c>
    </row>
    <row r="3" spans="1:20" x14ac:dyDescent="0.25">
      <c r="A3" t="s">
        <v>20</v>
      </c>
      <c r="B3" t="s">
        <v>18</v>
      </c>
      <c r="C3">
        <v>3.8</v>
      </c>
      <c r="D3">
        <f>C3-0.5</f>
        <v>3.3</v>
      </c>
      <c r="E3">
        <f>D3-0.5</f>
        <v>2.8</v>
      </c>
      <c r="F3">
        <f>E3-0.5</f>
        <v>2.2999999999999998</v>
      </c>
      <c r="G3">
        <f>F3-0.5</f>
        <v>1.7999999999999998</v>
      </c>
      <c r="I3" s="1">
        <v>17000000</v>
      </c>
      <c r="J3" s="1">
        <v>17000000</v>
      </c>
      <c r="K3" s="1">
        <v>25000000</v>
      </c>
      <c r="L3" s="1">
        <v>32000000</v>
      </c>
      <c r="M3" s="1">
        <v>32000000</v>
      </c>
      <c r="N3" s="1"/>
      <c r="O3">
        <v>1.9</v>
      </c>
      <c r="P3">
        <f>O3-0.5</f>
        <v>1.4</v>
      </c>
      <c r="Q3">
        <f>P3-0.5</f>
        <v>0.89999999999999991</v>
      </c>
      <c r="R3">
        <f>Q3-0.5</f>
        <v>0.39999999999999991</v>
      </c>
      <c r="S3">
        <f>R3-0.5</f>
        <v>-0.10000000000000009</v>
      </c>
    </row>
    <row r="4" spans="1:20" x14ac:dyDescent="0.25">
      <c r="A4" t="s">
        <v>70</v>
      </c>
      <c r="B4" t="s">
        <v>91</v>
      </c>
      <c r="C4">
        <v>0.6</v>
      </c>
      <c r="I4" s="1">
        <v>2900000</v>
      </c>
      <c r="J4" s="1"/>
      <c r="K4" s="1"/>
      <c r="L4" s="1"/>
      <c r="M4" s="1"/>
      <c r="N4" s="1"/>
      <c r="O4">
        <v>-0.5</v>
      </c>
    </row>
    <row r="5" spans="1:20" x14ac:dyDescent="0.25">
      <c r="A5" t="s">
        <v>67</v>
      </c>
      <c r="B5" t="s">
        <v>91</v>
      </c>
      <c r="C5">
        <v>-0.9</v>
      </c>
      <c r="I5" s="1">
        <v>750000</v>
      </c>
      <c r="J5" s="1"/>
      <c r="K5" s="1"/>
      <c r="L5" s="1"/>
      <c r="M5" s="1"/>
      <c r="N5" s="1"/>
      <c r="O5">
        <v>-0.4</v>
      </c>
    </row>
    <row r="6" spans="1:20" x14ac:dyDescent="0.25">
      <c r="A6" t="s">
        <v>84</v>
      </c>
      <c r="B6" t="s">
        <v>44</v>
      </c>
      <c r="C6">
        <v>1.1000000000000001</v>
      </c>
      <c r="D6">
        <f>C6-0.5</f>
        <v>0.60000000000000009</v>
      </c>
      <c r="E6">
        <f>D6-0.5</f>
        <v>0.10000000000000009</v>
      </c>
      <c r="F6">
        <f>E6-0.5</f>
        <v>-0.39999999999999991</v>
      </c>
      <c r="I6" s="1">
        <v>3000000</v>
      </c>
      <c r="J6" s="1">
        <v>3000000</v>
      </c>
      <c r="K6" s="1">
        <v>3000000</v>
      </c>
      <c r="L6" s="1">
        <v>1000000</v>
      </c>
      <c r="M6" s="1"/>
      <c r="N6" s="1"/>
      <c r="O6">
        <v>-2.1</v>
      </c>
      <c r="P6">
        <f>O6-0.5</f>
        <v>-2.6</v>
      </c>
      <c r="Q6">
        <f>P6-0.5</f>
        <v>-3.1</v>
      </c>
      <c r="R6">
        <f>Q6-0.5</f>
        <v>-3.6</v>
      </c>
    </row>
    <row r="7" spans="1:20" x14ac:dyDescent="0.25">
      <c r="A7" t="s">
        <v>43</v>
      </c>
      <c r="B7" t="s">
        <v>44</v>
      </c>
      <c r="C7">
        <v>-0.2</v>
      </c>
      <c r="I7" s="1">
        <v>750000</v>
      </c>
      <c r="J7" s="1"/>
      <c r="K7" s="1"/>
      <c r="L7" s="1"/>
      <c r="M7" s="1"/>
      <c r="N7" s="1"/>
      <c r="O7">
        <v>0.1</v>
      </c>
    </row>
    <row r="8" spans="1:20" x14ac:dyDescent="0.25">
      <c r="A8" t="s">
        <v>78</v>
      </c>
      <c r="B8" t="s">
        <v>44</v>
      </c>
      <c r="C8">
        <v>2.5</v>
      </c>
      <c r="D8">
        <f>C8-0.5</f>
        <v>2</v>
      </c>
      <c r="I8" s="1">
        <v>8000000</v>
      </c>
      <c r="J8" s="1">
        <v>8000000</v>
      </c>
      <c r="K8" s="1"/>
      <c r="L8" s="1"/>
      <c r="M8" s="1"/>
      <c r="N8" s="1"/>
      <c r="O8">
        <v>-0.9</v>
      </c>
      <c r="P8">
        <f>O8-0.5</f>
        <v>-1.4</v>
      </c>
    </row>
    <row r="9" spans="1:20" x14ac:dyDescent="0.25">
      <c r="A9" t="s">
        <v>73</v>
      </c>
      <c r="B9" t="s">
        <v>32</v>
      </c>
      <c r="C9">
        <v>3.5</v>
      </c>
      <c r="D9">
        <f>C9-0.5</f>
        <v>3</v>
      </c>
      <c r="E9">
        <f>D9-0.5</f>
        <v>2.5</v>
      </c>
      <c r="F9">
        <f>E9-0.5</f>
        <v>2</v>
      </c>
      <c r="G9">
        <f>F9-0.5</f>
        <v>1.5</v>
      </c>
      <c r="I9" s="1">
        <v>12450000</v>
      </c>
      <c r="J9" s="1">
        <v>13450000</v>
      </c>
      <c r="K9" s="1">
        <v>14450000</v>
      </c>
      <c r="L9" s="1">
        <v>15450000</v>
      </c>
      <c r="M9" s="1">
        <v>16450000</v>
      </c>
      <c r="N9" s="1"/>
      <c r="O9">
        <v>-0.6</v>
      </c>
      <c r="P9">
        <f>O9-0.5</f>
        <v>-1.1000000000000001</v>
      </c>
      <c r="Q9">
        <f>P9-0.5</f>
        <v>-1.6</v>
      </c>
      <c r="R9">
        <f>Q9-0.5</f>
        <v>-2.1</v>
      </c>
      <c r="S9">
        <f>R9-0.5</f>
        <v>-2.6</v>
      </c>
    </row>
    <row r="10" spans="1:20" x14ac:dyDescent="0.25">
      <c r="A10" t="s">
        <v>31</v>
      </c>
      <c r="B10" t="s">
        <v>32</v>
      </c>
      <c r="C10">
        <v>0.8</v>
      </c>
      <c r="D10">
        <f>C10-0.5</f>
        <v>0.30000000000000004</v>
      </c>
      <c r="I10" s="1">
        <v>1500000</v>
      </c>
      <c r="J10" s="1">
        <v>1500000</v>
      </c>
      <c r="K10" s="1"/>
      <c r="L10" s="1"/>
      <c r="M10" s="1"/>
      <c r="N10" s="1"/>
      <c r="O10">
        <v>0.9</v>
      </c>
      <c r="P10">
        <f>O10-0.5</f>
        <v>0.4</v>
      </c>
    </row>
    <row r="11" spans="1:20" x14ac:dyDescent="0.25">
      <c r="A11" t="s">
        <v>41</v>
      </c>
      <c r="B11" t="s">
        <v>32</v>
      </c>
      <c r="C11">
        <v>-0.3</v>
      </c>
      <c r="D11">
        <f>C11-0.5</f>
        <v>-0.8</v>
      </c>
      <c r="I11" s="1">
        <v>1600000</v>
      </c>
      <c r="J11" s="1">
        <v>150000</v>
      </c>
      <c r="K11" s="1"/>
      <c r="L11" s="1"/>
      <c r="M11" s="1"/>
      <c r="N11" s="1"/>
      <c r="O11">
        <v>0.2</v>
      </c>
      <c r="P11">
        <f>O11-0.5</f>
        <v>-0.3</v>
      </c>
    </row>
    <row r="12" spans="1:20" x14ac:dyDescent="0.25">
      <c r="A12" t="s">
        <v>79</v>
      </c>
      <c r="B12" t="s">
        <v>80</v>
      </c>
      <c r="C12">
        <v>1.2</v>
      </c>
      <c r="I12" s="1">
        <v>1500000</v>
      </c>
      <c r="J12" s="1"/>
      <c r="K12" s="1"/>
      <c r="L12" s="1"/>
      <c r="M12" s="1"/>
      <c r="N12" s="1"/>
      <c r="O12">
        <v>-1.1000000000000001</v>
      </c>
    </row>
    <row r="13" spans="1:20" x14ac:dyDescent="0.25">
      <c r="A13" t="s">
        <v>83</v>
      </c>
      <c r="B13" t="s">
        <v>80</v>
      </c>
      <c r="C13">
        <v>-0.9</v>
      </c>
      <c r="I13" s="1">
        <v>900000</v>
      </c>
      <c r="J13" s="1"/>
      <c r="K13" s="1"/>
      <c r="L13" s="1"/>
      <c r="M13" s="1"/>
      <c r="N13" s="1"/>
      <c r="O13">
        <v>-1.8</v>
      </c>
    </row>
    <row r="14" spans="1:20" x14ac:dyDescent="0.25">
      <c r="A14" t="s">
        <v>74</v>
      </c>
      <c r="B14" t="s">
        <v>72</v>
      </c>
      <c r="C14">
        <v>1.1000000000000001</v>
      </c>
      <c r="I14" s="1">
        <v>1150000</v>
      </c>
      <c r="J14" s="1"/>
      <c r="K14" s="1"/>
      <c r="L14" s="1"/>
      <c r="M14" s="1"/>
      <c r="N14" s="1"/>
      <c r="O14">
        <v>-0.7</v>
      </c>
    </row>
    <row r="15" spans="1:20" x14ac:dyDescent="0.25">
      <c r="A15" t="s">
        <v>71</v>
      </c>
      <c r="B15" t="s">
        <v>72</v>
      </c>
      <c r="C15">
        <v>-0.4</v>
      </c>
      <c r="D15">
        <f>C15-0.5</f>
        <v>-0.9</v>
      </c>
      <c r="I15" s="1">
        <v>2500000</v>
      </c>
      <c r="J15" s="1">
        <v>1500000</v>
      </c>
      <c r="K15" s="1"/>
      <c r="L15" s="1"/>
      <c r="M15" s="1"/>
      <c r="N15" s="1"/>
      <c r="O15">
        <v>-0.6</v>
      </c>
      <c r="P15">
        <f>O15-0.5</f>
        <v>-1.1000000000000001</v>
      </c>
    </row>
    <row r="16" spans="1:20" x14ac:dyDescent="0.25">
      <c r="A16" t="s">
        <v>75</v>
      </c>
      <c r="B16" t="s">
        <v>93</v>
      </c>
      <c r="C16">
        <v>0</v>
      </c>
      <c r="D16">
        <f>C16-0.5</f>
        <v>-0.5</v>
      </c>
      <c r="I16" s="1">
        <v>2500000</v>
      </c>
      <c r="J16" s="1">
        <v>1500000</v>
      </c>
      <c r="K16" s="1"/>
      <c r="L16" s="1"/>
      <c r="M16" s="1"/>
      <c r="N16" s="1"/>
      <c r="O16">
        <v>-0.7</v>
      </c>
      <c r="P16">
        <f>O16-0.5</f>
        <v>-1.2</v>
      </c>
    </row>
    <row r="17" spans="1:19" x14ac:dyDescent="0.25">
      <c r="A17" t="s">
        <v>21</v>
      </c>
      <c r="B17" t="s">
        <v>22</v>
      </c>
      <c r="C17">
        <v>1.4</v>
      </c>
      <c r="D17">
        <f>C17-0.5</f>
        <v>0.89999999999999991</v>
      </c>
      <c r="E17">
        <f>D17-0.5</f>
        <v>0.39999999999999991</v>
      </c>
      <c r="F17">
        <f>E17-0.5</f>
        <v>-0.10000000000000009</v>
      </c>
      <c r="I17" s="1">
        <v>6000000</v>
      </c>
      <c r="J17" s="1">
        <v>9500000</v>
      </c>
      <c r="K17" s="1">
        <v>9500000</v>
      </c>
      <c r="L17" s="1">
        <v>1000000</v>
      </c>
      <c r="M17" s="1"/>
      <c r="N17" s="1"/>
      <c r="O17">
        <v>1.8</v>
      </c>
      <c r="P17">
        <f>O17-0.5</f>
        <v>1.3</v>
      </c>
      <c r="Q17">
        <f>P17-0.5</f>
        <v>0.8</v>
      </c>
      <c r="R17">
        <f>Q17-0.5</f>
        <v>0.30000000000000004</v>
      </c>
    </row>
    <row r="18" spans="1:19" x14ac:dyDescent="0.25">
      <c r="A18" t="s">
        <v>33</v>
      </c>
      <c r="B18" t="s">
        <v>22</v>
      </c>
      <c r="C18">
        <v>0.6</v>
      </c>
      <c r="I18" s="1">
        <v>3000000</v>
      </c>
      <c r="J18" s="1"/>
      <c r="K18" s="1"/>
      <c r="L18" s="1"/>
      <c r="M18" s="1"/>
      <c r="N18" s="1"/>
      <c r="O18">
        <v>0.7</v>
      </c>
    </row>
    <row r="19" spans="1:19" x14ac:dyDescent="0.25">
      <c r="A19" t="s">
        <v>54</v>
      </c>
      <c r="B19" t="s">
        <v>22</v>
      </c>
      <c r="C19">
        <v>0</v>
      </c>
      <c r="I19" s="1">
        <v>1350000</v>
      </c>
      <c r="J19" s="1"/>
      <c r="K19" s="1"/>
      <c r="L19" s="1"/>
      <c r="M19" s="1"/>
      <c r="N19" s="1"/>
      <c r="O19">
        <v>-0.2</v>
      </c>
    </row>
    <row r="20" spans="1:19" x14ac:dyDescent="0.25">
      <c r="A20" t="s">
        <v>52</v>
      </c>
      <c r="B20" t="s">
        <v>22</v>
      </c>
      <c r="C20">
        <v>-0.2</v>
      </c>
      <c r="I20" s="1">
        <v>800000</v>
      </c>
      <c r="J20" s="1"/>
      <c r="K20" s="1"/>
      <c r="L20" s="1"/>
      <c r="M20" s="1"/>
      <c r="N20" s="1"/>
      <c r="O20">
        <v>-0.1</v>
      </c>
    </row>
    <row r="21" spans="1:19" x14ac:dyDescent="0.25">
      <c r="A21" t="s">
        <v>25</v>
      </c>
      <c r="B21" t="s">
        <v>12</v>
      </c>
      <c r="C21">
        <v>3.5</v>
      </c>
      <c r="D21">
        <f>C21-0.5</f>
        <v>3</v>
      </c>
      <c r="E21">
        <f>D21-0.5</f>
        <v>2.5</v>
      </c>
      <c r="F21">
        <f>E21-0.5</f>
        <v>2</v>
      </c>
      <c r="I21" s="1">
        <v>8250000</v>
      </c>
      <c r="J21" s="1">
        <v>10250000</v>
      </c>
      <c r="K21" s="1">
        <v>10250000</v>
      </c>
      <c r="L21" s="1">
        <v>11250000</v>
      </c>
      <c r="M21" s="1"/>
      <c r="N21" s="1"/>
      <c r="O21">
        <v>1.3</v>
      </c>
      <c r="P21">
        <f>O21-0.5</f>
        <v>0.8</v>
      </c>
      <c r="Q21">
        <f>P21-0.5</f>
        <v>0.30000000000000004</v>
      </c>
      <c r="R21">
        <f>Q21-0.5</f>
        <v>-0.19999999999999996</v>
      </c>
    </row>
    <row r="22" spans="1:19" x14ac:dyDescent="0.25">
      <c r="A22" t="s">
        <v>11</v>
      </c>
      <c r="B22" t="s">
        <v>12</v>
      </c>
      <c r="C22">
        <v>1.9</v>
      </c>
      <c r="D22">
        <f>C22-0.5</f>
        <v>1.4</v>
      </c>
      <c r="E22">
        <f>D22-0.5</f>
        <v>0.89999999999999991</v>
      </c>
      <c r="I22" s="1">
        <v>6666667</v>
      </c>
      <c r="J22" s="1">
        <v>6666667</v>
      </c>
      <c r="K22" s="1">
        <v>6666666</v>
      </c>
      <c r="L22" s="1"/>
      <c r="M22" s="1"/>
      <c r="N22" s="1"/>
      <c r="O22">
        <v>2.7</v>
      </c>
      <c r="P22">
        <f>O22-0.5</f>
        <v>2.2000000000000002</v>
      </c>
      <c r="Q22">
        <f>P22-0.5</f>
        <v>1.7000000000000002</v>
      </c>
    </row>
    <row r="23" spans="1:19" x14ac:dyDescent="0.25">
      <c r="A23" t="s">
        <v>69</v>
      </c>
      <c r="B23" t="s">
        <v>16</v>
      </c>
      <c r="C23">
        <v>-0.2</v>
      </c>
      <c r="I23" s="1">
        <v>750000</v>
      </c>
      <c r="J23" s="1"/>
      <c r="K23" s="1"/>
      <c r="L23" s="1"/>
      <c r="M23" s="1"/>
      <c r="N23" s="1"/>
      <c r="O23">
        <v>-0.5</v>
      </c>
    </row>
    <row r="24" spans="1:19" x14ac:dyDescent="0.25">
      <c r="A24" t="s">
        <v>38</v>
      </c>
      <c r="B24" t="s">
        <v>16</v>
      </c>
      <c r="C24">
        <v>1.1000000000000001</v>
      </c>
      <c r="I24" s="1">
        <v>6000000</v>
      </c>
      <c r="J24" s="1"/>
      <c r="K24" s="1"/>
      <c r="L24" s="1"/>
      <c r="M24" s="1"/>
      <c r="N24" s="1"/>
      <c r="O24">
        <v>0.4</v>
      </c>
    </row>
    <row r="25" spans="1:19" x14ac:dyDescent="0.25">
      <c r="A25" t="s">
        <v>19</v>
      </c>
      <c r="B25" t="s">
        <v>16</v>
      </c>
      <c r="C25">
        <v>4</v>
      </c>
      <c r="D25">
        <f>C25-0.5</f>
        <v>3.5</v>
      </c>
      <c r="E25">
        <f>D25-0.5</f>
        <v>3</v>
      </c>
      <c r="F25">
        <f>E25-0.5</f>
        <v>2.5</v>
      </c>
      <c r="G25">
        <f>F25-0.5</f>
        <v>2</v>
      </c>
      <c r="I25" s="1">
        <v>7000000</v>
      </c>
      <c r="J25" s="1">
        <v>13500000</v>
      </c>
      <c r="K25" s="1">
        <v>13500000</v>
      </c>
      <c r="L25" s="1">
        <v>14000000</v>
      </c>
      <c r="M25" s="1">
        <v>12000000</v>
      </c>
      <c r="N25" s="1"/>
      <c r="O25">
        <v>2</v>
      </c>
      <c r="P25">
        <f>O25-0.5</f>
        <v>1.5</v>
      </c>
      <c r="Q25">
        <f>P25-0.5</f>
        <v>1</v>
      </c>
      <c r="R25">
        <f>Q25-0.5</f>
        <v>0.5</v>
      </c>
      <c r="S25">
        <f>R25-0.5</f>
        <v>0</v>
      </c>
    </row>
    <row r="26" spans="1:19" x14ac:dyDescent="0.25">
      <c r="A26" t="s">
        <v>15</v>
      </c>
      <c r="B26" t="s">
        <v>16</v>
      </c>
      <c r="C26">
        <v>2.5</v>
      </c>
      <c r="D26">
        <f>C26-0.5</f>
        <v>2</v>
      </c>
      <c r="E26">
        <f>D26-0.5</f>
        <v>1.5</v>
      </c>
      <c r="F26">
        <f>E26-0.5</f>
        <v>1</v>
      </c>
      <c r="G26">
        <f>F26-0.5</f>
        <v>0.5</v>
      </c>
      <c r="I26" s="1">
        <v>11000000</v>
      </c>
      <c r="J26" s="1">
        <v>15000000</v>
      </c>
      <c r="K26" s="1">
        <v>15000000</v>
      </c>
      <c r="L26" s="1">
        <v>15000000</v>
      </c>
      <c r="M26" s="1">
        <v>14000000</v>
      </c>
      <c r="N26" s="1"/>
      <c r="O26">
        <v>2.4</v>
      </c>
      <c r="P26">
        <f>O26-0.5</f>
        <v>1.9</v>
      </c>
      <c r="Q26">
        <f>P26-0.5</f>
        <v>1.4</v>
      </c>
      <c r="R26">
        <f>Q26-0.5</f>
        <v>0.89999999999999991</v>
      </c>
      <c r="S26">
        <f>R26-0.5</f>
        <v>0.39999999999999991</v>
      </c>
    </row>
    <row r="27" spans="1:19" x14ac:dyDescent="0.25">
      <c r="A27" t="s">
        <v>65</v>
      </c>
      <c r="B27" t="s">
        <v>46</v>
      </c>
      <c r="C27">
        <v>0</v>
      </c>
      <c r="I27" s="1">
        <v>750000</v>
      </c>
      <c r="J27" s="1"/>
      <c r="K27" s="1"/>
      <c r="L27" s="1"/>
      <c r="M27" s="1"/>
      <c r="N27" s="1"/>
      <c r="O27">
        <v>-0.4</v>
      </c>
    </row>
    <row r="28" spans="1:19" x14ac:dyDescent="0.25">
      <c r="A28" t="s">
        <v>34</v>
      </c>
      <c r="B28" t="s">
        <v>46</v>
      </c>
      <c r="C28">
        <v>0.6</v>
      </c>
      <c r="I28" s="1">
        <v>900000</v>
      </c>
      <c r="J28" s="1"/>
      <c r="K28" s="1"/>
      <c r="L28" s="1"/>
      <c r="M28" s="1"/>
      <c r="N28" s="1"/>
      <c r="O28">
        <v>0.6</v>
      </c>
    </row>
    <row r="29" spans="1:19" x14ac:dyDescent="0.25">
      <c r="A29" t="s">
        <v>40</v>
      </c>
      <c r="B29" t="s">
        <v>46</v>
      </c>
      <c r="C29">
        <v>0.2</v>
      </c>
      <c r="I29" s="1">
        <v>1500000</v>
      </c>
      <c r="J29" s="1"/>
      <c r="K29" s="1"/>
      <c r="L29" s="1"/>
      <c r="M29" s="1"/>
      <c r="N29" s="1"/>
      <c r="O29">
        <v>0.3</v>
      </c>
    </row>
    <row r="30" spans="1:19" x14ac:dyDescent="0.25">
      <c r="A30" t="s">
        <v>45</v>
      </c>
      <c r="B30" t="s">
        <v>46</v>
      </c>
      <c r="C30">
        <v>0.1</v>
      </c>
      <c r="I30" s="1">
        <v>2750000</v>
      </c>
      <c r="J30" s="1"/>
      <c r="K30" s="1"/>
      <c r="L30" s="1"/>
      <c r="M30" s="1"/>
      <c r="N30" s="1"/>
      <c r="O30">
        <v>0</v>
      </c>
    </row>
    <row r="31" spans="1:19" x14ac:dyDescent="0.25">
      <c r="A31" t="s">
        <v>47</v>
      </c>
      <c r="B31" t="s">
        <v>48</v>
      </c>
      <c r="C31">
        <v>-0.1</v>
      </c>
      <c r="I31" s="1">
        <v>700000</v>
      </c>
      <c r="J31" s="1"/>
      <c r="K31" s="1"/>
      <c r="L31" s="1"/>
      <c r="M31" s="1"/>
      <c r="N31" s="1"/>
      <c r="O31">
        <v>0</v>
      </c>
    </row>
    <row r="32" spans="1:19" x14ac:dyDescent="0.25">
      <c r="A32" t="s">
        <v>68</v>
      </c>
      <c r="B32" t="s">
        <v>48</v>
      </c>
      <c r="C32">
        <v>-0.5</v>
      </c>
      <c r="I32" s="1">
        <v>700000</v>
      </c>
      <c r="J32" s="1"/>
      <c r="K32" s="1"/>
      <c r="L32" s="1"/>
      <c r="M32" s="1"/>
      <c r="N32" s="1"/>
      <c r="O32">
        <v>-0.5</v>
      </c>
    </row>
    <row r="33" spans="1:17" x14ac:dyDescent="0.25">
      <c r="A33" t="s">
        <v>62</v>
      </c>
      <c r="B33" t="s">
        <v>48</v>
      </c>
      <c r="C33">
        <v>0.4</v>
      </c>
      <c r="I33" s="1">
        <v>1600000</v>
      </c>
      <c r="J33" s="1"/>
      <c r="K33" s="1"/>
      <c r="L33" s="1"/>
      <c r="M33" s="1"/>
      <c r="N33" s="1"/>
      <c r="O33">
        <v>-0.4</v>
      </c>
    </row>
    <row r="34" spans="1:17" x14ac:dyDescent="0.25">
      <c r="A34" t="s">
        <v>55</v>
      </c>
      <c r="B34" t="s">
        <v>48</v>
      </c>
      <c r="C34">
        <v>-0.3</v>
      </c>
      <c r="I34" s="1">
        <v>500000</v>
      </c>
      <c r="J34" s="1"/>
      <c r="K34" s="1"/>
      <c r="L34" s="1"/>
      <c r="M34" s="1"/>
      <c r="N34" s="1"/>
      <c r="O34">
        <v>-0.2</v>
      </c>
    </row>
    <row r="35" spans="1:17" x14ac:dyDescent="0.25">
      <c r="A35" t="s">
        <v>53</v>
      </c>
      <c r="B35" t="s">
        <v>48</v>
      </c>
      <c r="C35">
        <v>0</v>
      </c>
      <c r="I35" s="1">
        <v>800000</v>
      </c>
      <c r="J35" s="1"/>
      <c r="K35" s="1"/>
      <c r="L35" s="1"/>
      <c r="M35" s="1"/>
      <c r="N35" s="1"/>
      <c r="O35">
        <v>-0.1</v>
      </c>
    </row>
    <row r="36" spans="1:17" x14ac:dyDescent="0.25">
      <c r="A36" t="s">
        <v>59</v>
      </c>
      <c r="B36" t="s">
        <v>48</v>
      </c>
      <c r="C36">
        <v>1</v>
      </c>
      <c r="I36" s="1">
        <v>2750000</v>
      </c>
      <c r="J36" s="1"/>
      <c r="K36" s="1"/>
      <c r="L36" s="1"/>
      <c r="M36" s="1"/>
      <c r="N36" s="1"/>
      <c r="O36">
        <v>-0.2</v>
      </c>
    </row>
    <row r="37" spans="1:17" x14ac:dyDescent="0.25">
      <c r="A37" t="s">
        <v>35</v>
      </c>
      <c r="B37" t="s">
        <v>36</v>
      </c>
      <c r="C37">
        <v>1.9</v>
      </c>
      <c r="D37">
        <f>C37-0.5</f>
        <v>1.4</v>
      </c>
      <c r="E37">
        <f>D37-0.5</f>
        <v>0.89999999999999991</v>
      </c>
      <c r="I37" s="1">
        <v>10000000</v>
      </c>
      <c r="J37" s="1">
        <v>12000000</v>
      </c>
      <c r="K37" s="1">
        <v>2000000</v>
      </c>
      <c r="L37" s="1"/>
      <c r="M37" s="1"/>
      <c r="N37" s="1"/>
      <c r="O37">
        <v>0.6</v>
      </c>
      <c r="P37">
        <f>O37-0.5</f>
        <v>9.9999999999999978E-2</v>
      </c>
      <c r="Q37">
        <f>P37-0.5</f>
        <v>-0.4</v>
      </c>
    </row>
    <row r="38" spans="1:17" x14ac:dyDescent="0.25">
      <c r="A38" t="s">
        <v>57</v>
      </c>
      <c r="B38" t="s">
        <v>58</v>
      </c>
      <c r="C38">
        <v>0.1</v>
      </c>
      <c r="I38" s="1">
        <v>550000</v>
      </c>
      <c r="J38" s="1"/>
      <c r="K38" s="1"/>
      <c r="L38" s="1"/>
      <c r="M38" s="1"/>
      <c r="N38" s="1"/>
      <c r="O38">
        <v>-0.2</v>
      </c>
    </row>
    <row r="39" spans="1:17" x14ac:dyDescent="0.25">
      <c r="A39" t="s">
        <v>77</v>
      </c>
      <c r="B39" t="s">
        <v>92</v>
      </c>
      <c r="C39">
        <v>0</v>
      </c>
      <c r="I39" s="1">
        <v>750000</v>
      </c>
      <c r="J39" s="1"/>
      <c r="K39" s="1"/>
      <c r="L39" s="1"/>
      <c r="M39" s="1"/>
      <c r="N39" s="1"/>
      <c r="O39">
        <v>-0.8</v>
      </c>
    </row>
    <row r="40" spans="1:17" x14ac:dyDescent="0.25">
      <c r="A40" t="s">
        <v>64</v>
      </c>
      <c r="B40" t="s">
        <v>5</v>
      </c>
      <c r="C40">
        <v>-0.3</v>
      </c>
      <c r="I40" s="1">
        <v>8500000</v>
      </c>
      <c r="J40" s="1"/>
      <c r="K40" s="1"/>
      <c r="L40" s="1"/>
      <c r="M40" s="1"/>
      <c r="N40" s="1"/>
      <c r="O40">
        <v>-0.4</v>
      </c>
    </row>
    <row r="41" spans="1:17" x14ac:dyDescent="0.25">
      <c r="A41" t="s">
        <v>4</v>
      </c>
      <c r="B41" t="s">
        <v>5</v>
      </c>
      <c r="C41">
        <v>2.2999999999999998</v>
      </c>
      <c r="I41" s="1">
        <v>6500000</v>
      </c>
      <c r="J41" s="1"/>
      <c r="K41" s="1"/>
      <c r="L41" s="1"/>
      <c r="M41" s="1"/>
      <c r="N41" s="1"/>
      <c r="O41">
        <v>4.0999999999999996</v>
      </c>
    </row>
    <row r="42" spans="1:17" x14ac:dyDescent="0.25">
      <c r="A42" t="s">
        <v>23</v>
      </c>
      <c r="B42" t="s">
        <v>24</v>
      </c>
      <c r="C42">
        <v>1.8</v>
      </c>
      <c r="I42" s="1">
        <v>7500000</v>
      </c>
      <c r="J42" s="1"/>
      <c r="K42" s="1"/>
      <c r="L42" s="1"/>
      <c r="M42" s="1"/>
      <c r="N42" s="1"/>
      <c r="O42">
        <v>1.6</v>
      </c>
    </row>
    <row r="43" spans="1:17" x14ac:dyDescent="0.25">
      <c r="A43" t="s">
        <v>37</v>
      </c>
      <c r="B43" t="s">
        <v>24</v>
      </c>
      <c r="C43">
        <v>0</v>
      </c>
      <c r="I43" s="1">
        <v>1750000</v>
      </c>
      <c r="J43" s="1"/>
      <c r="K43" s="1"/>
      <c r="L43" s="1"/>
      <c r="M43" s="1"/>
      <c r="N43" s="1"/>
      <c r="O43">
        <v>0.4</v>
      </c>
    </row>
    <row r="44" spans="1:17" x14ac:dyDescent="0.25">
      <c r="A44" t="s">
        <v>56</v>
      </c>
      <c r="B44" t="s">
        <v>24</v>
      </c>
      <c r="C44">
        <v>1.7</v>
      </c>
      <c r="D44">
        <f>C44-0.5</f>
        <v>1.2</v>
      </c>
      <c r="I44" s="1">
        <v>10000000</v>
      </c>
      <c r="J44" s="1">
        <v>1000000</v>
      </c>
      <c r="K44" s="1"/>
      <c r="L44" s="1"/>
      <c r="M44" s="1"/>
      <c r="N44" s="1"/>
      <c r="O44">
        <v>-0.2</v>
      </c>
      <c r="P44">
        <f>O44-0.5</f>
        <v>-0.7</v>
      </c>
    </row>
    <row r="45" spans="1:17" x14ac:dyDescent="0.25">
      <c r="A45" t="s">
        <v>9</v>
      </c>
      <c r="B45" t="s">
        <v>10</v>
      </c>
      <c r="C45">
        <v>0.9</v>
      </c>
      <c r="I45" s="1">
        <v>2000000</v>
      </c>
      <c r="J45" s="1"/>
      <c r="K45" s="1"/>
      <c r="L45" s="1"/>
      <c r="M45" s="1"/>
      <c r="N45" s="1"/>
      <c r="O45">
        <v>2.7</v>
      </c>
    </row>
    <row r="46" spans="1:17" x14ac:dyDescent="0.25">
      <c r="A46" t="s">
        <v>42</v>
      </c>
      <c r="B46" t="s">
        <v>10</v>
      </c>
      <c r="C46">
        <v>0.8</v>
      </c>
      <c r="I46" s="1">
        <v>1500000</v>
      </c>
      <c r="J46" s="1"/>
      <c r="K46" s="1"/>
      <c r="L46" s="1"/>
      <c r="M46" s="1"/>
      <c r="N46" s="1"/>
      <c r="O46">
        <v>0.2</v>
      </c>
    </row>
    <row r="47" spans="1:17" x14ac:dyDescent="0.25">
      <c r="A47" t="s">
        <v>26</v>
      </c>
      <c r="B47" t="s">
        <v>10</v>
      </c>
      <c r="C47">
        <v>1.9</v>
      </c>
      <c r="I47" s="1">
        <v>2450000</v>
      </c>
      <c r="J47" s="1"/>
      <c r="K47" s="1"/>
      <c r="L47" s="1"/>
      <c r="M47" s="1"/>
      <c r="N47" s="1"/>
      <c r="O47">
        <v>1.2</v>
      </c>
    </row>
    <row r="48" spans="1:17" x14ac:dyDescent="0.25">
      <c r="A48" t="s">
        <v>39</v>
      </c>
      <c r="B48" t="s">
        <v>10</v>
      </c>
      <c r="C48">
        <v>0.8</v>
      </c>
      <c r="I48" s="1">
        <v>2750000</v>
      </c>
      <c r="J48" s="1"/>
      <c r="K48" s="1"/>
      <c r="L48" s="1"/>
      <c r="M48" s="1"/>
      <c r="N48" s="1"/>
      <c r="O48">
        <v>0.3</v>
      </c>
    </row>
    <row r="49" spans="1:17" x14ac:dyDescent="0.25">
      <c r="A49" t="s">
        <v>7</v>
      </c>
      <c r="B49" t="s">
        <v>3</v>
      </c>
      <c r="C49">
        <v>3.4</v>
      </c>
      <c r="D49">
        <f>C49-0.5</f>
        <v>2.9</v>
      </c>
      <c r="I49" s="1">
        <v>14000000</v>
      </c>
      <c r="J49" s="1">
        <v>11000000</v>
      </c>
      <c r="K49" s="1"/>
      <c r="L49" s="1"/>
      <c r="M49" s="1"/>
      <c r="N49" s="1"/>
      <c r="O49">
        <v>3.8</v>
      </c>
      <c r="P49">
        <f>O49-0.5</f>
        <v>3.3</v>
      </c>
    </row>
    <row r="50" spans="1:17" x14ac:dyDescent="0.25">
      <c r="A50" t="s">
        <v>30</v>
      </c>
      <c r="B50" t="s">
        <v>3</v>
      </c>
      <c r="C50">
        <v>0.8</v>
      </c>
      <c r="D50">
        <f>C50-0.5</f>
        <v>0.30000000000000004</v>
      </c>
      <c r="I50" s="1">
        <v>3100000</v>
      </c>
      <c r="J50" s="1">
        <v>3100000</v>
      </c>
      <c r="K50" s="1"/>
      <c r="L50" s="1"/>
      <c r="M50" s="1"/>
      <c r="N50" s="1"/>
      <c r="O50">
        <v>0.9</v>
      </c>
      <c r="P50">
        <f>O50-0.5</f>
        <v>0.4</v>
      </c>
    </row>
    <row r="51" spans="1:17" x14ac:dyDescent="0.25">
      <c r="A51" t="s">
        <v>29</v>
      </c>
      <c r="B51" t="s">
        <v>3</v>
      </c>
      <c r="C51">
        <v>0.3</v>
      </c>
      <c r="D51">
        <f>C51-0.5</f>
        <v>-0.2</v>
      </c>
      <c r="I51" s="1">
        <v>5000000</v>
      </c>
      <c r="J51" s="1">
        <v>5000000</v>
      </c>
      <c r="K51" s="1"/>
      <c r="L51" s="1"/>
      <c r="M51" s="1"/>
      <c r="N51" s="1"/>
      <c r="O51">
        <v>1</v>
      </c>
      <c r="P51">
        <f>O51-0.5</f>
        <v>0.5</v>
      </c>
    </row>
    <row r="52" spans="1:17" x14ac:dyDescent="0.25">
      <c r="A52" t="s">
        <v>6</v>
      </c>
      <c r="B52" t="s">
        <v>3</v>
      </c>
      <c r="C52">
        <v>1.8</v>
      </c>
      <c r="I52" s="1">
        <v>13000000</v>
      </c>
      <c r="J52" s="1"/>
      <c r="K52" s="1"/>
      <c r="L52" s="1"/>
      <c r="M52" s="1"/>
      <c r="N52" s="1"/>
      <c r="O52">
        <v>3.9</v>
      </c>
    </row>
    <row r="53" spans="1:17" x14ac:dyDescent="0.25">
      <c r="A53" t="s">
        <v>2</v>
      </c>
      <c r="B53" t="s">
        <v>3</v>
      </c>
      <c r="C53">
        <v>2.9</v>
      </c>
      <c r="D53">
        <f>C53-0.5</f>
        <v>2.4</v>
      </c>
      <c r="E53">
        <f>D53-0.5</f>
        <v>1.9</v>
      </c>
      <c r="I53" s="1">
        <v>13000000</v>
      </c>
      <c r="J53" s="1">
        <v>13000000</v>
      </c>
      <c r="K53" s="1">
        <v>13000000</v>
      </c>
      <c r="L53" s="1"/>
      <c r="M53" s="1"/>
      <c r="N53" s="1"/>
      <c r="O53">
        <v>5.6</v>
      </c>
      <c r="P53">
        <f>O53-0.5</f>
        <v>5.0999999999999996</v>
      </c>
      <c r="Q53">
        <f>P53-0.5</f>
        <v>4.5999999999999996</v>
      </c>
    </row>
    <row r="54" spans="1:17" x14ac:dyDescent="0.25">
      <c r="A54" t="s">
        <v>8</v>
      </c>
      <c r="B54" t="s">
        <v>3</v>
      </c>
      <c r="C54">
        <v>1.7</v>
      </c>
      <c r="I54" s="1">
        <v>9500000</v>
      </c>
      <c r="J54" s="1"/>
      <c r="K54" s="1"/>
      <c r="L54" s="1"/>
      <c r="M54" s="1"/>
      <c r="N54" s="1"/>
      <c r="O54">
        <v>3.4</v>
      </c>
    </row>
    <row r="55" spans="1:17" x14ac:dyDescent="0.25">
      <c r="A55" t="s">
        <v>60</v>
      </c>
      <c r="B55" t="s">
        <v>61</v>
      </c>
      <c r="C55">
        <v>0.2</v>
      </c>
      <c r="I55" s="1">
        <v>800000</v>
      </c>
      <c r="J55" s="1"/>
      <c r="K55" s="1"/>
      <c r="L55" s="1"/>
      <c r="M55" s="1"/>
      <c r="N55" s="1"/>
      <c r="O55">
        <v>-0.2</v>
      </c>
    </row>
    <row r="56" spans="1:17" x14ac:dyDescent="0.25">
      <c r="A56" t="s">
        <v>76</v>
      </c>
      <c r="B56" t="s">
        <v>61</v>
      </c>
      <c r="C56">
        <v>1.1000000000000001</v>
      </c>
      <c r="D56">
        <f>C56-0.5</f>
        <v>0.60000000000000009</v>
      </c>
      <c r="E56">
        <f>D56-0.5</f>
        <v>0.10000000000000009</v>
      </c>
      <c r="I56" s="1">
        <v>2000000</v>
      </c>
      <c r="J56" s="1">
        <v>8500000</v>
      </c>
      <c r="K56" s="1">
        <v>4500000</v>
      </c>
      <c r="L56" s="1"/>
      <c r="M56" s="1"/>
      <c r="N56" s="1"/>
      <c r="O56">
        <v>-0.8</v>
      </c>
      <c r="P56">
        <f>O56-0.5</f>
        <v>-1.3</v>
      </c>
      <c r="Q56">
        <f>P56-0.5</f>
        <v>-1.8</v>
      </c>
    </row>
    <row r="57" spans="1:17" x14ac:dyDescent="0.25">
      <c r="A57" t="s">
        <v>49</v>
      </c>
      <c r="B57" t="s">
        <v>50</v>
      </c>
      <c r="C57">
        <v>1.2</v>
      </c>
      <c r="I57" s="1">
        <v>1000000</v>
      </c>
      <c r="J57" s="1"/>
      <c r="K57" s="1"/>
      <c r="L57" s="1"/>
      <c r="M57" s="1"/>
      <c r="N57" s="1"/>
      <c r="O57">
        <v>0</v>
      </c>
    </row>
    <row r="58" spans="1:17" x14ac:dyDescent="0.25">
      <c r="A58" t="s">
        <v>13</v>
      </c>
      <c r="B58" t="s">
        <v>14</v>
      </c>
      <c r="C58">
        <v>2.4</v>
      </c>
      <c r="D58">
        <f>C58-0.5</f>
        <v>1.9</v>
      </c>
      <c r="I58" s="1">
        <v>12000000</v>
      </c>
      <c r="J58" s="1">
        <v>14000000</v>
      </c>
      <c r="K58" s="1"/>
      <c r="L58" s="1"/>
      <c r="M58" s="1"/>
      <c r="N58" s="1"/>
      <c r="O58">
        <v>2.5</v>
      </c>
      <c r="P58">
        <f>O58-0.5</f>
        <v>2</v>
      </c>
    </row>
    <row r="59" spans="1:17" x14ac:dyDescent="0.25">
      <c r="A59" t="s">
        <v>81</v>
      </c>
      <c r="B59" t="s">
        <v>82</v>
      </c>
      <c r="C59">
        <v>1.6</v>
      </c>
      <c r="D59">
        <f>C59-0.5</f>
        <v>1.1000000000000001</v>
      </c>
      <c r="E59">
        <f>D59-0.5</f>
        <v>0.60000000000000009</v>
      </c>
      <c r="I59" s="1">
        <v>3500000</v>
      </c>
      <c r="J59" s="1">
        <v>4000000</v>
      </c>
      <c r="K59" s="1">
        <v>4500000</v>
      </c>
      <c r="L59" s="1"/>
      <c r="M59" s="1"/>
      <c r="N59" s="1"/>
      <c r="O59">
        <v>-1.5</v>
      </c>
      <c r="P59">
        <f>O59-0.5</f>
        <v>-2</v>
      </c>
      <c r="Q59">
        <f>P59-0.5</f>
        <v>-2.5</v>
      </c>
    </row>
    <row r="60" spans="1:17" x14ac:dyDescent="0.25">
      <c r="A60" t="s">
        <v>27</v>
      </c>
      <c r="B60" t="s">
        <v>28</v>
      </c>
      <c r="C60">
        <v>1.1000000000000001</v>
      </c>
      <c r="D60">
        <f>C60-0.5</f>
        <v>0.60000000000000009</v>
      </c>
      <c r="I60" s="1">
        <v>6500000</v>
      </c>
      <c r="J60" s="1">
        <v>6500000</v>
      </c>
      <c r="K60" s="1"/>
      <c r="L60" s="1"/>
      <c r="M60" s="1"/>
      <c r="N60" s="1"/>
      <c r="O60">
        <v>1.1000000000000001</v>
      </c>
      <c r="P60">
        <f>O60-0.5</f>
        <v>0.60000000000000009</v>
      </c>
    </row>
    <row r="61" spans="1:17" x14ac:dyDescent="0.25">
      <c r="A61" t="s">
        <v>66</v>
      </c>
      <c r="B61" t="s">
        <v>28</v>
      </c>
      <c r="C61">
        <v>2.7</v>
      </c>
      <c r="I61" s="1">
        <v>12000000</v>
      </c>
      <c r="J61" s="1"/>
      <c r="K61" s="1"/>
      <c r="L61" s="1"/>
      <c r="M61" s="1"/>
      <c r="N61" s="1"/>
      <c r="O61">
        <v>-0.4</v>
      </c>
    </row>
    <row r="62" spans="1:17" x14ac:dyDescent="0.25">
      <c r="A62" t="s">
        <v>51</v>
      </c>
      <c r="B62" t="s">
        <v>28</v>
      </c>
      <c r="C62">
        <v>-0.1</v>
      </c>
      <c r="I62" s="1">
        <v>1250000</v>
      </c>
      <c r="J62" s="1"/>
      <c r="K62" s="1"/>
      <c r="L62" s="1"/>
      <c r="M62" s="1"/>
      <c r="N62" s="1"/>
      <c r="O62">
        <v>0</v>
      </c>
    </row>
    <row r="63" spans="1:17" x14ac:dyDescent="0.25">
      <c r="A63" t="s">
        <v>63</v>
      </c>
      <c r="B63" t="s">
        <v>28</v>
      </c>
      <c r="C63">
        <v>1.1000000000000001</v>
      </c>
      <c r="I63" s="1">
        <v>2000000</v>
      </c>
      <c r="J63" s="1"/>
      <c r="K63" s="1"/>
      <c r="L63" s="1"/>
      <c r="M63" s="1"/>
      <c r="N63" s="1"/>
      <c r="O63">
        <v>-0.4</v>
      </c>
    </row>
    <row r="64" spans="1:17" x14ac:dyDescent="0.25">
      <c r="A64" t="s">
        <v>103</v>
      </c>
      <c r="B64" t="s">
        <v>18</v>
      </c>
      <c r="C64">
        <v>0.3</v>
      </c>
      <c r="I64" s="2">
        <v>575000</v>
      </c>
      <c r="J64" s="2"/>
      <c r="K64" s="2"/>
      <c r="L64" s="2"/>
      <c r="M64" s="2"/>
      <c r="N64" s="2"/>
      <c r="O64">
        <v>-0.3</v>
      </c>
    </row>
    <row r="65" spans="1:18" x14ac:dyDescent="0.25">
      <c r="A65" t="s">
        <v>104</v>
      </c>
      <c r="B65" t="s">
        <v>18</v>
      </c>
      <c r="C65">
        <v>0.8</v>
      </c>
      <c r="D65">
        <f t="shared" ref="D65:H65" si="0">C65-0.5</f>
        <v>0.30000000000000004</v>
      </c>
      <c r="E65">
        <f t="shared" si="0"/>
        <v>-0.19999999999999996</v>
      </c>
      <c r="I65" s="2">
        <v>6500000</v>
      </c>
      <c r="J65" s="2">
        <v>7500000</v>
      </c>
      <c r="K65" s="2">
        <v>1000000</v>
      </c>
      <c r="L65" s="2"/>
      <c r="M65" s="2"/>
      <c r="N65" s="2"/>
      <c r="O65">
        <v>-0.4</v>
      </c>
      <c r="P65">
        <f t="shared" ref="P65:T65" si="1">O65-0.5</f>
        <v>-0.9</v>
      </c>
      <c r="Q65">
        <f t="shared" si="1"/>
        <v>-1.4</v>
      </c>
    </row>
    <row r="66" spans="1:18" x14ac:dyDescent="0.25">
      <c r="A66" t="s">
        <v>105</v>
      </c>
      <c r="B66" t="s">
        <v>91</v>
      </c>
      <c r="C66">
        <v>0.1</v>
      </c>
      <c r="I66" s="2">
        <v>1150000</v>
      </c>
      <c r="J66" s="2"/>
      <c r="K66" s="2"/>
      <c r="L66" s="2"/>
      <c r="M66" s="2"/>
      <c r="N66" s="2"/>
      <c r="O66">
        <v>1.4</v>
      </c>
    </row>
    <row r="67" spans="1:18" x14ac:dyDescent="0.25">
      <c r="A67" t="s">
        <v>106</v>
      </c>
      <c r="B67" t="s">
        <v>107</v>
      </c>
      <c r="C67">
        <v>1.4</v>
      </c>
      <c r="I67" s="2">
        <v>3000000</v>
      </c>
      <c r="J67" s="2"/>
      <c r="K67" s="2"/>
      <c r="L67" s="2"/>
      <c r="M67" s="2"/>
      <c r="N67" s="2"/>
      <c r="O67">
        <v>3.9</v>
      </c>
    </row>
    <row r="68" spans="1:18" x14ac:dyDescent="0.25">
      <c r="A68" t="s">
        <v>108</v>
      </c>
      <c r="B68" t="s">
        <v>107</v>
      </c>
      <c r="C68">
        <v>1</v>
      </c>
      <c r="I68" s="2">
        <v>4500000</v>
      </c>
      <c r="J68" s="2"/>
      <c r="K68" s="2"/>
      <c r="L68" s="2"/>
      <c r="M68" s="2"/>
      <c r="N68" s="2"/>
      <c r="O68">
        <v>0.6</v>
      </c>
    </row>
    <row r="69" spans="1:18" x14ac:dyDescent="0.25">
      <c r="A69" t="s">
        <v>109</v>
      </c>
      <c r="B69" t="s">
        <v>44</v>
      </c>
      <c r="C69">
        <v>0.1</v>
      </c>
      <c r="I69" s="2">
        <v>3000000</v>
      </c>
      <c r="J69" s="2"/>
      <c r="K69" s="2"/>
      <c r="L69" s="2"/>
      <c r="M69" s="2"/>
      <c r="N69" s="2"/>
      <c r="O69">
        <v>0.1</v>
      </c>
    </row>
    <row r="70" spans="1:18" x14ac:dyDescent="0.25">
      <c r="A70" t="s">
        <v>110</v>
      </c>
      <c r="B70" t="s">
        <v>44</v>
      </c>
      <c r="C70">
        <v>0</v>
      </c>
      <c r="I70" s="2">
        <v>500000</v>
      </c>
      <c r="J70" s="2"/>
      <c r="K70" s="2"/>
      <c r="L70" s="2"/>
      <c r="M70" s="2"/>
      <c r="N70" s="2"/>
      <c r="O70">
        <v>-0.1</v>
      </c>
    </row>
    <row r="71" spans="1:18" x14ac:dyDescent="0.25">
      <c r="A71" t="s">
        <v>111</v>
      </c>
      <c r="B71" t="s">
        <v>80</v>
      </c>
      <c r="C71">
        <v>2.7</v>
      </c>
      <c r="D71">
        <f t="shared" ref="D71:H71" si="2">C71-0.5</f>
        <v>2.2000000000000002</v>
      </c>
      <c r="E71">
        <f t="shared" si="2"/>
        <v>1.7000000000000002</v>
      </c>
      <c r="I71" s="2">
        <v>11000000</v>
      </c>
      <c r="J71" s="2">
        <v>11000000</v>
      </c>
      <c r="K71" s="2">
        <v>11000000</v>
      </c>
      <c r="L71" s="2"/>
      <c r="M71" s="2"/>
      <c r="N71" s="2"/>
      <c r="O71">
        <v>1.8</v>
      </c>
      <c r="P71">
        <f t="shared" ref="P71:T71" si="3">O71-0.5</f>
        <v>1.3</v>
      </c>
      <c r="Q71">
        <f t="shared" si="3"/>
        <v>0.8</v>
      </c>
    </row>
    <row r="72" spans="1:18" x14ac:dyDescent="0.25">
      <c r="A72" t="s">
        <v>112</v>
      </c>
      <c r="B72" t="s">
        <v>80</v>
      </c>
      <c r="C72">
        <v>0.4</v>
      </c>
      <c r="I72" s="2">
        <v>2250000</v>
      </c>
      <c r="J72" s="2"/>
      <c r="K72" s="2"/>
      <c r="L72" s="2"/>
      <c r="M72" s="2"/>
      <c r="N72" s="2"/>
      <c r="O72">
        <v>-0.6</v>
      </c>
    </row>
    <row r="73" spans="1:18" x14ac:dyDescent="0.25">
      <c r="A73" t="s">
        <v>113</v>
      </c>
      <c r="B73" t="s">
        <v>72</v>
      </c>
      <c r="C73">
        <v>0.3</v>
      </c>
      <c r="D73">
        <f t="shared" ref="D73:H73" si="4">C73-0.5</f>
        <v>-0.2</v>
      </c>
      <c r="E73">
        <f t="shared" si="4"/>
        <v>-0.7</v>
      </c>
      <c r="I73" s="2">
        <v>1500000</v>
      </c>
      <c r="J73" s="2">
        <v>3000000</v>
      </c>
      <c r="K73" s="2">
        <v>3000000</v>
      </c>
      <c r="L73" s="2"/>
      <c r="M73" s="2"/>
      <c r="N73" s="2"/>
      <c r="O73">
        <v>0.5</v>
      </c>
      <c r="P73">
        <f t="shared" ref="P73:T73" si="5">O73-0.5</f>
        <v>0</v>
      </c>
      <c r="Q73">
        <f t="shared" si="5"/>
        <v>-0.5</v>
      </c>
    </row>
    <row r="74" spans="1:18" x14ac:dyDescent="0.25">
      <c r="A74" t="s">
        <v>114</v>
      </c>
      <c r="B74" t="s">
        <v>93</v>
      </c>
      <c r="C74">
        <v>1</v>
      </c>
      <c r="I74" s="2">
        <v>6000000</v>
      </c>
      <c r="J74" s="2"/>
      <c r="K74" s="2"/>
      <c r="L74" s="2"/>
      <c r="M74" s="2"/>
      <c r="N74" s="2"/>
      <c r="O74">
        <v>2.1</v>
      </c>
    </row>
    <row r="75" spans="1:18" x14ac:dyDescent="0.25">
      <c r="A75" t="s">
        <v>115</v>
      </c>
      <c r="B75" t="s">
        <v>93</v>
      </c>
      <c r="C75">
        <v>2.8</v>
      </c>
      <c r="D75">
        <f t="shared" ref="D75:H82" si="6">C75-0.5</f>
        <v>2.2999999999999998</v>
      </c>
      <c r="E75">
        <f t="shared" si="6"/>
        <v>1.7999999999999998</v>
      </c>
      <c r="F75">
        <f t="shared" si="6"/>
        <v>1.2999999999999998</v>
      </c>
      <c r="I75" s="2">
        <v>13000000</v>
      </c>
      <c r="J75" s="2">
        <v>13000000</v>
      </c>
      <c r="K75" s="2">
        <v>13000000</v>
      </c>
      <c r="L75" s="2">
        <v>13000000</v>
      </c>
      <c r="M75" s="2"/>
      <c r="N75" s="2"/>
      <c r="O75">
        <v>2</v>
      </c>
      <c r="P75">
        <f t="shared" ref="P75:T76" si="7">O75-0.5</f>
        <v>1.5</v>
      </c>
      <c r="Q75">
        <f t="shared" si="7"/>
        <v>1</v>
      </c>
      <c r="R75">
        <f t="shared" si="7"/>
        <v>0.5</v>
      </c>
    </row>
    <row r="76" spans="1:18" x14ac:dyDescent="0.25">
      <c r="A76" t="s">
        <v>116</v>
      </c>
      <c r="B76" t="s">
        <v>93</v>
      </c>
      <c r="C76">
        <v>1.4</v>
      </c>
      <c r="D76">
        <f t="shared" si="6"/>
        <v>0.89999999999999991</v>
      </c>
      <c r="I76" s="2">
        <v>5000000</v>
      </c>
      <c r="J76" s="2">
        <v>5000000</v>
      </c>
      <c r="K76" s="2"/>
      <c r="L76" s="2"/>
      <c r="M76" s="2"/>
      <c r="N76" s="2"/>
      <c r="O76">
        <v>1</v>
      </c>
      <c r="P76">
        <f t="shared" si="7"/>
        <v>0.5</v>
      </c>
    </row>
    <row r="77" spans="1:18" x14ac:dyDescent="0.25">
      <c r="A77" t="s">
        <v>117</v>
      </c>
      <c r="B77" t="s">
        <v>93</v>
      </c>
      <c r="C77">
        <v>0.2</v>
      </c>
      <c r="D77">
        <f t="shared" si="6"/>
        <v>-0.3</v>
      </c>
      <c r="I77" s="2">
        <v>500000</v>
      </c>
      <c r="J77" s="2"/>
      <c r="K77" s="2"/>
      <c r="L77" s="2"/>
      <c r="M77" s="2"/>
      <c r="N77" s="2"/>
      <c r="O77">
        <v>-0.1</v>
      </c>
    </row>
    <row r="78" spans="1:18" x14ac:dyDescent="0.25">
      <c r="A78" t="s">
        <v>118</v>
      </c>
      <c r="B78" t="s">
        <v>93</v>
      </c>
      <c r="C78">
        <v>1.6</v>
      </c>
      <c r="D78">
        <f t="shared" si="6"/>
        <v>1.1000000000000001</v>
      </c>
      <c r="I78" s="2">
        <v>5500000</v>
      </c>
      <c r="J78" s="2"/>
      <c r="K78" s="2"/>
      <c r="L78" s="2"/>
      <c r="M78" s="2"/>
      <c r="N78" s="2"/>
      <c r="O78">
        <v>-0.1</v>
      </c>
    </row>
    <row r="79" spans="1:18" x14ac:dyDescent="0.25">
      <c r="A79" t="s">
        <v>119</v>
      </c>
      <c r="B79" t="s">
        <v>93</v>
      </c>
      <c r="C79">
        <v>0</v>
      </c>
      <c r="D79">
        <f t="shared" si="6"/>
        <v>-0.5</v>
      </c>
      <c r="I79" s="2">
        <v>1000000</v>
      </c>
      <c r="J79" s="2"/>
      <c r="K79" s="2"/>
      <c r="L79" s="2"/>
      <c r="M79" s="2"/>
      <c r="N79" s="2"/>
      <c r="O79">
        <v>-0.1</v>
      </c>
    </row>
    <row r="80" spans="1:18" x14ac:dyDescent="0.25">
      <c r="A80" t="s">
        <v>120</v>
      </c>
      <c r="B80" t="s">
        <v>93</v>
      </c>
      <c r="C80">
        <v>0.4</v>
      </c>
      <c r="D80">
        <f t="shared" si="6"/>
        <v>-9.9999999999999978E-2</v>
      </c>
      <c r="I80" s="2">
        <v>1350000</v>
      </c>
      <c r="J80" s="2"/>
      <c r="K80" s="2"/>
      <c r="L80" s="2"/>
      <c r="M80" s="2"/>
      <c r="N80" s="2"/>
      <c r="O80">
        <v>-0.8</v>
      </c>
    </row>
    <row r="81" spans="1:20" x14ac:dyDescent="0.25">
      <c r="A81" t="s">
        <v>121</v>
      </c>
      <c r="B81" t="s">
        <v>22</v>
      </c>
      <c r="C81">
        <v>2.2999999999999998</v>
      </c>
      <c r="D81">
        <f t="shared" si="6"/>
        <v>1.7999999999999998</v>
      </c>
      <c r="I81" s="2">
        <v>5250000</v>
      </c>
      <c r="J81" s="2">
        <v>10250000</v>
      </c>
      <c r="K81" s="2"/>
      <c r="L81" s="2"/>
      <c r="M81" s="2"/>
      <c r="N81" s="2"/>
      <c r="O81">
        <v>1.8</v>
      </c>
      <c r="P81">
        <f t="shared" ref="P81:T82" si="8">O81-0.5</f>
        <v>1.3</v>
      </c>
    </row>
    <row r="82" spans="1:20" x14ac:dyDescent="0.25">
      <c r="A82" t="s">
        <v>122</v>
      </c>
      <c r="B82" t="s">
        <v>123</v>
      </c>
      <c r="C82">
        <v>4.3</v>
      </c>
      <c r="D82">
        <f t="shared" si="6"/>
        <v>3.8</v>
      </c>
      <c r="E82">
        <f t="shared" si="6"/>
        <v>3.3</v>
      </c>
      <c r="F82">
        <f t="shared" si="6"/>
        <v>2.8</v>
      </c>
      <c r="G82">
        <f t="shared" si="6"/>
        <v>2.2999999999999998</v>
      </c>
      <c r="H82">
        <f t="shared" si="6"/>
        <v>1.7999999999999998</v>
      </c>
      <c r="I82" s="2">
        <v>19000000</v>
      </c>
      <c r="J82" s="2">
        <v>26000000</v>
      </c>
      <c r="K82" s="2">
        <v>25000000</v>
      </c>
      <c r="L82" s="2">
        <v>26000000</v>
      </c>
      <c r="M82" s="2">
        <v>25000000</v>
      </c>
      <c r="N82" s="2">
        <v>26000000</v>
      </c>
      <c r="O82">
        <v>2.9</v>
      </c>
      <c r="P82">
        <f t="shared" si="8"/>
        <v>2.4</v>
      </c>
      <c r="Q82">
        <f t="shared" si="8"/>
        <v>1.9</v>
      </c>
      <c r="R82">
        <f t="shared" si="8"/>
        <v>1.4</v>
      </c>
      <c r="S82">
        <f t="shared" si="8"/>
        <v>0.89999999999999991</v>
      </c>
      <c r="T82">
        <f t="shared" si="8"/>
        <v>0.39999999999999991</v>
      </c>
    </row>
    <row r="83" spans="1:20" x14ac:dyDescent="0.25">
      <c r="A83" t="s">
        <v>124</v>
      </c>
      <c r="B83" t="s">
        <v>123</v>
      </c>
      <c r="C83">
        <v>0</v>
      </c>
      <c r="I83" s="2">
        <v>2850000</v>
      </c>
      <c r="J83" s="2"/>
      <c r="K83" s="2"/>
      <c r="L83" s="2"/>
      <c r="M83" s="2"/>
      <c r="N83" s="2"/>
      <c r="O83">
        <v>0.7</v>
      </c>
    </row>
    <row r="84" spans="1:20" x14ac:dyDescent="0.25">
      <c r="A84" t="s">
        <v>125</v>
      </c>
      <c r="B84" t="s">
        <v>123</v>
      </c>
      <c r="C84">
        <v>0.5</v>
      </c>
      <c r="D84">
        <f t="shared" ref="D84:H84" si="9">C84-0.5</f>
        <v>0</v>
      </c>
      <c r="E84">
        <f t="shared" si="9"/>
        <v>-0.5</v>
      </c>
      <c r="I84" s="2">
        <v>4500000</v>
      </c>
      <c r="J84" s="2">
        <v>7500000</v>
      </c>
      <c r="K84" s="2">
        <v>7500000</v>
      </c>
      <c r="L84" s="2"/>
      <c r="M84" s="2"/>
      <c r="N84" s="2"/>
      <c r="O84">
        <v>-1</v>
      </c>
      <c r="P84">
        <f t="shared" ref="P84:T84" si="10">O84-0.5</f>
        <v>-1.5</v>
      </c>
      <c r="Q84">
        <f t="shared" si="10"/>
        <v>-2</v>
      </c>
    </row>
    <row r="85" spans="1:20" x14ac:dyDescent="0.25">
      <c r="A85" t="s">
        <v>126</v>
      </c>
      <c r="B85" t="s">
        <v>12</v>
      </c>
      <c r="C85">
        <v>0</v>
      </c>
      <c r="I85" s="2">
        <v>2650000</v>
      </c>
      <c r="J85" s="2"/>
      <c r="K85" s="2"/>
      <c r="L85" s="2"/>
      <c r="M85" s="2"/>
      <c r="N85" s="2"/>
      <c r="O85">
        <v>-0.3</v>
      </c>
    </row>
    <row r="86" spans="1:20" x14ac:dyDescent="0.25">
      <c r="A86" t="s">
        <v>127</v>
      </c>
      <c r="B86" t="s">
        <v>12</v>
      </c>
      <c r="C86">
        <v>0.4</v>
      </c>
      <c r="D86">
        <f t="shared" ref="D86:H87" si="11">C86-0.5</f>
        <v>-9.9999999999999978E-2</v>
      </c>
      <c r="E86">
        <f t="shared" si="11"/>
        <v>-0.6</v>
      </c>
      <c r="I86" s="2">
        <v>6000000</v>
      </c>
      <c r="J86" s="2">
        <v>6000000</v>
      </c>
      <c r="K86" s="2">
        <v>6000000</v>
      </c>
      <c r="L86" s="2"/>
      <c r="M86" s="2"/>
      <c r="N86" s="2"/>
      <c r="O86">
        <v>-0.5</v>
      </c>
      <c r="P86">
        <f t="shared" ref="P86:T87" si="12">O86-0.5</f>
        <v>-1</v>
      </c>
      <c r="Q86">
        <f t="shared" si="12"/>
        <v>-1.5</v>
      </c>
    </row>
    <row r="87" spans="1:20" x14ac:dyDescent="0.25">
      <c r="A87" t="s">
        <v>128</v>
      </c>
      <c r="B87" t="s">
        <v>16</v>
      </c>
      <c r="C87">
        <v>2</v>
      </c>
      <c r="D87">
        <f t="shared" si="11"/>
        <v>1.5</v>
      </c>
      <c r="I87" s="2">
        <v>7000000</v>
      </c>
      <c r="J87" s="2">
        <v>8000000</v>
      </c>
      <c r="K87" s="2"/>
      <c r="L87" s="2"/>
      <c r="M87" s="2"/>
      <c r="N87" s="2"/>
      <c r="O87">
        <v>-0.7</v>
      </c>
      <c r="P87">
        <f t="shared" si="12"/>
        <v>-1.2</v>
      </c>
    </row>
    <row r="88" spans="1:20" x14ac:dyDescent="0.25">
      <c r="A88" t="s">
        <v>129</v>
      </c>
      <c r="B88" t="s">
        <v>46</v>
      </c>
      <c r="C88">
        <v>1.2</v>
      </c>
      <c r="I88" s="2">
        <v>6500000</v>
      </c>
      <c r="J88" s="2"/>
      <c r="K88" s="2"/>
      <c r="L88" s="2"/>
      <c r="M88" s="2"/>
      <c r="N88" s="2"/>
      <c r="O88">
        <v>0.6</v>
      </c>
    </row>
    <row r="89" spans="1:20" x14ac:dyDescent="0.25">
      <c r="A89" t="s">
        <v>130</v>
      </c>
      <c r="B89" t="s">
        <v>48</v>
      </c>
      <c r="C89">
        <v>-0.1</v>
      </c>
      <c r="I89" s="2">
        <v>1150000</v>
      </c>
      <c r="J89" s="2"/>
      <c r="K89" s="2"/>
      <c r="L89" s="2"/>
      <c r="M89" s="2"/>
      <c r="N89" s="2"/>
      <c r="O89">
        <v>0.5</v>
      </c>
    </row>
    <row r="90" spans="1:20" x14ac:dyDescent="0.25">
      <c r="A90" t="s">
        <v>131</v>
      </c>
      <c r="B90" t="s">
        <v>48</v>
      </c>
      <c r="C90">
        <v>0.1</v>
      </c>
      <c r="I90" s="2">
        <v>1000000</v>
      </c>
      <c r="J90" s="2"/>
      <c r="K90" s="2"/>
      <c r="L90" s="2"/>
      <c r="M90" s="2"/>
      <c r="N90" s="2"/>
      <c r="O90">
        <v>0.2</v>
      </c>
    </row>
    <row r="91" spans="1:20" x14ac:dyDescent="0.25">
      <c r="A91" t="s">
        <v>132</v>
      </c>
      <c r="B91" t="s">
        <v>133</v>
      </c>
      <c r="C91">
        <v>3</v>
      </c>
      <c r="I91" s="2">
        <v>4000000</v>
      </c>
      <c r="J91" s="2"/>
      <c r="K91" s="2"/>
      <c r="L91" s="2"/>
      <c r="M91" s="2"/>
      <c r="N91" s="2"/>
      <c r="O91">
        <v>1.2</v>
      </c>
    </row>
    <row r="92" spans="1:20" x14ac:dyDescent="0.25">
      <c r="A92" t="s">
        <v>134</v>
      </c>
      <c r="B92" t="s">
        <v>133</v>
      </c>
      <c r="C92">
        <v>0</v>
      </c>
      <c r="I92" s="2">
        <v>1000000</v>
      </c>
      <c r="J92" s="2"/>
      <c r="K92" s="2"/>
      <c r="L92" s="2"/>
      <c r="M92" s="2"/>
      <c r="N92" s="2"/>
      <c r="O92">
        <v>0.8</v>
      </c>
    </row>
    <row r="93" spans="1:20" x14ac:dyDescent="0.25">
      <c r="A93" t="s">
        <v>135</v>
      </c>
      <c r="B93" t="s">
        <v>133</v>
      </c>
      <c r="C93">
        <v>0</v>
      </c>
      <c r="I93" s="2">
        <v>500000</v>
      </c>
      <c r="J93" s="2"/>
      <c r="K93" s="2"/>
      <c r="L93" s="2"/>
      <c r="M93" s="2"/>
      <c r="N93" s="2"/>
      <c r="O93">
        <v>0.3</v>
      </c>
    </row>
    <row r="94" spans="1:20" x14ac:dyDescent="0.25">
      <c r="A94" t="s">
        <v>136</v>
      </c>
      <c r="B94" t="s">
        <v>133</v>
      </c>
      <c r="C94">
        <v>0</v>
      </c>
      <c r="I94" s="2">
        <v>500000</v>
      </c>
      <c r="J94" s="2"/>
      <c r="K94" s="2"/>
      <c r="L94" s="2"/>
      <c r="M94" s="2"/>
      <c r="N94" s="2"/>
      <c r="O94">
        <v>-0.1</v>
      </c>
    </row>
    <row r="95" spans="1:20" x14ac:dyDescent="0.25">
      <c r="A95" t="s">
        <v>137</v>
      </c>
      <c r="B95" t="s">
        <v>133</v>
      </c>
      <c r="C95">
        <v>0.1</v>
      </c>
      <c r="I95" s="2">
        <v>500000</v>
      </c>
      <c r="J95" s="2"/>
      <c r="K95" s="2"/>
      <c r="L95" s="2"/>
      <c r="M95" s="2"/>
      <c r="N95" s="2"/>
      <c r="O95">
        <v>-0.2</v>
      </c>
    </row>
    <row r="96" spans="1:20" x14ac:dyDescent="0.25">
      <c r="A96" t="s">
        <v>138</v>
      </c>
      <c r="B96" t="s">
        <v>133</v>
      </c>
      <c r="C96">
        <v>0.3</v>
      </c>
      <c r="I96" s="2">
        <v>750000</v>
      </c>
      <c r="J96" s="2"/>
      <c r="K96" s="2"/>
      <c r="L96" s="2"/>
      <c r="M96" s="2"/>
      <c r="N96" s="2"/>
      <c r="O96">
        <v>-0.2</v>
      </c>
    </row>
    <row r="97" spans="1:17" x14ac:dyDescent="0.25">
      <c r="A97" t="s">
        <v>139</v>
      </c>
      <c r="B97" t="s">
        <v>36</v>
      </c>
      <c r="C97">
        <v>2.9</v>
      </c>
      <c r="I97" s="2">
        <v>13000000</v>
      </c>
      <c r="J97" s="2"/>
      <c r="K97" s="2"/>
      <c r="L97" s="2"/>
      <c r="M97" s="2"/>
      <c r="N97" s="2"/>
      <c r="O97">
        <v>1.5</v>
      </c>
    </row>
    <row r="98" spans="1:17" x14ac:dyDescent="0.25">
      <c r="A98" t="s">
        <v>140</v>
      </c>
      <c r="B98" t="s">
        <v>58</v>
      </c>
      <c r="C98">
        <v>0.7</v>
      </c>
      <c r="I98" s="2">
        <v>1000000</v>
      </c>
      <c r="J98" s="2"/>
      <c r="K98" s="2"/>
      <c r="L98" s="2"/>
      <c r="M98" s="2"/>
      <c r="N98" s="2"/>
      <c r="O98">
        <v>0.1</v>
      </c>
    </row>
    <row r="99" spans="1:17" x14ac:dyDescent="0.25">
      <c r="A99" t="s">
        <v>141</v>
      </c>
      <c r="B99" t="s">
        <v>58</v>
      </c>
      <c r="C99">
        <v>1.1000000000000001</v>
      </c>
      <c r="I99" s="2">
        <v>500000</v>
      </c>
      <c r="J99" s="2"/>
      <c r="K99" s="2"/>
      <c r="L99" s="2"/>
      <c r="M99" s="2"/>
      <c r="N99" s="2"/>
      <c r="O99">
        <v>-0.2</v>
      </c>
    </row>
    <row r="100" spans="1:17" x14ac:dyDescent="0.25">
      <c r="A100" t="s">
        <v>142</v>
      </c>
      <c r="B100" t="s">
        <v>143</v>
      </c>
      <c r="C100">
        <v>-0.2</v>
      </c>
      <c r="I100" s="2">
        <v>3000000</v>
      </c>
      <c r="J100" s="2"/>
      <c r="K100" s="2"/>
      <c r="L100" s="2"/>
      <c r="M100" s="2"/>
      <c r="N100" s="2"/>
      <c r="O100">
        <v>-1.6</v>
      </c>
    </row>
    <row r="101" spans="1:17" x14ac:dyDescent="0.25">
      <c r="A101" t="s">
        <v>144</v>
      </c>
      <c r="B101" t="s">
        <v>92</v>
      </c>
      <c r="C101">
        <v>-0.4</v>
      </c>
      <c r="D101">
        <f t="shared" ref="D101:H104" si="13">C101-0.5</f>
        <v>-0.9</v>
      </c>
      <c r="I101" s="2">
        <v>1100000</v>
      </c>
      <c r="J101" s="2">
        <v>250000</v>
      </c>
      <c r="K101" s="2"/>
      <c r="L101" s="2"/>
      <c r="M101" s="2"/>
      <c r="N101" s="2"/>
      <c r="O101">
        <v>-0.4</v>
      </c>
      <c r="P101">
        <f t="shared" ref="P101:T104" si="14">O101-0.5</f>
        <v>-0.9</v>
      </c>
    </row>
    <row r="102" spans="1:17" x14ac:dyDescent="0.25">
      <c r="A102" t="s">
        <v>145</v>
      </c>
      <c r="B102" t="s">
        <v>92</v>
      </c>
      <c r="C102">
        <v>0.9</v>
      </c>
      <c r="D102">
        <f t="shared" si="13"/>
        <v>0.4</v>
      </c>
      <c r="E102">
        <f t="shared" si="13"/>
        <v>-9.9999999999999978E-2</v>
      </c>
      <c r="I102" s="2">
        <v>5000000</v>
      </c>
      <c r="J102" s="2">
        <v>7000000</v>
      </c>
      <c r="K102" s="2">
        <v>6000000</v>
      </c>
      <c r="L102" s="2"/>
      <c r="M102" s="2"/>
      <c r="N102" s="2"/>
      <c r="O102">
        <v>-0.4</v>
      </c>
      <c r="P102">
        <f t="shared" si="14"/>
        <v>-0.9</v>
      </c>
      <c r="Q102">
        <f t="shared" si="14"/>
        <v>-1.4</v>
      </c>
    </row>
    <row r="103" spans="1:17" x14ac:dyDescent="0.25">
      <c r="A103" t="s">
        <v>146</v>
      </c>
      <c r="B103" t="s">
        <v>5</v>
      </c>
      <c r="C103">
        <v>2.9</v>
      </c>
      <c r="D103">
        <f t="shared" si="13"/>
        <v>2.4</v>
      </c>
      <c r="I103" s="2">
        <v>1000000</v>
      </c>
      <c r="J103" s="2">
        <v>6000000</v>
      </c>
      <c r="K103" s="2"/>
      <c r="L103" s="2"/>
      <c r="M103" s="2"/>
      <c r="N103" s="2"/>
      <c r="O103">
        <v>3.1</v>
      </c>
      <c r="P103">
        <f t="shared" si="14"/>
        <v>2.6</v>
      </c>
    </row>
    <row r="104" spans="1:17" x14ac:dyDescent="0.25">
      <c r="A104" t="s">
        <v>147</v>
      </c>
      <c r="B104" t="s">
        <v>5</v>
      </c>
      <c r="C104">
        <v>0.6</v>
      </c>
      <c r="D104">
        <f t="shared" si="13"/>
        <v>9.9999999999999978E-2</v>
      </c>
      <c r="I104" s="2">
        <v>2500000</v>
      </c>
      <c r="J104" s="2">
        <v>4250000</v>
      </c>
      <c r="K104" s="2"/>
      <c r="L104" s="2"/>
      <c r="M104" s="2"/>
      <c r="N104" s="2"/>
      <c r="O104">
        <v>1.5</v>
      </c>
      <c r="P104">
        <f t="shared" si="14"/>
        <v>1</v>
      </c>
    </row>
    <row r="105" spans="1:17" x14ac:dyDescent="0.25">
      <c r="A105" t="s">
        <v>148</v>
      </c>
      <c r="B105" t="s">
        <v>5</v>
      </c>
      <c r="C105">
        <v>0.4</v>
      </c>
      <c r="I105" s="2">
        <v>1375000</v>
      </c>
      <c r="J105" s="2"/>
      <c r="K105" s="2"/>
      <c r="L105" s="2"/>
      <c r="M105" s="2"/>
      <c r="N105" s="2"/>
      <c r="O105">
        <v>-0.7</v>
      </c>
    </row>
    <row r="106" spans="1:17" x14ac:dyDescent="0.25">
      <c r="A106" t="s">
        <v>149</v>
      </c>
      <c r="B106" t="s">
        <v>24</v>
      </c>
      <c r="C106">
        <v>0.4</v>
      </c>
      <c r="I106" s="2">
        <v>1500000</v>
      </c>
      <c r="J106" s="2"/>
      <c r="K106" s="2"/>
      <c r="L106" s="2"/>
      <c r="M106" s="2"/>
      <c r="N106" s="2"/>
      <c r="O106">
        <v>0.8</v>
      </c>
    </row>
    <row r="107" spans="1:17" x14ac:dyDescent="0.25">
      <c r="A107" t="s">
        <v>150</v>
      </c>
      <c r="B107" t="s">
        <v>24</v>
      </c>
      <c r="C107">
        <v>0.8</v>
      </c>
      <c r="D107">
        <f t="shared" ref="D107:H107" si="15">C107-0.5</f>
        <v>0.30000000000000004</v>
      </c>
      <c r="E107">
        <f t="shared" si="15"/>
        <v>-0.19999999999999996</v>
      </c>
      <c r="I107" s="2">
        <v>2000000</v>
      </c>
      <c r="J107" s="2">
        <v>5500000</v>
      </c>
      <c r="K107" s="2">
        <v>500000</v>
      </c>
      <c r="L107" s="2"/>
      <c r="M107" s="2"/>
      <c r="N107" s="2"/>
      <c r="O107">
        <v>0.2</v>
      </c>
      <c r="P107">
        <f t="shared" ref="P107:T107" si="16">O107-0.5</f>
        <v>-0.3</v>
      </c>
      <c r="Q107">
        <f t="shared" si="16"/>
        <v>-0.8</v>
      </c>
    </row>
    <row r="108" spans="1:17" x14ac:dyDescent="0.25">
      <c r="A108" t="s">
        <v>151</v>
      </c>
      <c r="B108" t="s">
        <v>24</v>
      </c>
      <c r="C108">
        <v>0.5</v>
      </c>
      <c r="I108" s="2">
        <v>1250000</v>
      </c>
      <c r="J108" s="2"/>
      <c r="K108" s="2"/>
      <c r="L108" s="2"/>
      <c r="M108" s="2"/>
      <c r="N108" s="2"/>
      <c r="O108">
        <v>-0.2</v>
      </c>
    </row>
    <row r="109" spans="1:17" x14ac:dyDescent="0.25">
      <c r="A109" t="s">
        <v>152</v>
      </c>
      <c r="B109" t="s">
        <v>10</v>
      </c>
      <c r="C109">
        <v>0.5</v>
      </c>
      <c r="I109" s="2">
        <v>1250000</v>
      </c>
      <c r="J109" s="2"/>
      <c r="K109" s="2"/>
      <c r="L109" s="2"/>
      <c r="M109" s="2"/>
      <c r="N109" s="2"/>
      <c r="O109">
        <v>-0.1</v>
      </c>
    </row>
    <row r="110" spans="1:17" x14ac:dyDescent="0.25">
      <c r="A110" t="s">
        <v>153</v>
      </c>
      <c r="B110" t="s">
        <v>10</v>
      </c>
      <c r="C110">
        <v>0.8</v>
      </c>
      <c r="D110">
        <f t="shared" ref="D110:H110" si="17">C110-0.5</f>
        <v>0.30000000000000004</v>
      </c>
      <c r="I110" s="2">
        <v>3000000</v>
      </c>
      <c r="J110" s="2">
        <v>3000000</v>
      </c>
      <c r="K110" s="2"/>
      <c r="L110" s="2"/>
      <c r="M110" s="2"/>
      <c r="N110" s="2"/>
      <c r="O110">
        <v>0.6</v>
      </c>
      <c r="P110">
        <f t="shared" ref="P110:T110" si="18">O110-0.5</f>
        <v>9.9999999999999978E-2</v>
      </c>
    </row>
    <row r="111" spans="1:17" x14ac:dyDescent="0.25">
      <c r="A111" t="s">
        <v>154</v>
      </c>
      <c r="B111" t="s">
        <v>10</v>
      </c>
      <c r="C111">
        <v>0.2</v>
      </c>
      <c r="I111" s="2">
        <v>900000</v>
      </c>
      <c r="J111" s="2"/>
      <c r="K111" s="2"/>
      <c r="L111" s="2"/>
      <c r="M111" s="2"/>
      <c r="N111" s="2"/>
      <c r="O111">
        <v>0.5</v>
      </c>
    </row>
    <row r="112" spans="1:17" x14ac:dyDescent="0.25">
      <c r="A112" t="s">
        <v>155</v>
      </c>
      <c r="B112" t="s">
        <v>10</v>
      </c>
      <c r="C112">
        <v>0.5</v>
      </c>
      <c r="I112" s="2">
        <v>3250000</v>
      </c>
      <c r="J112" s="2"/>
      <c r="K112" s="2"/>
      <c r="L112" s="2"/>
      <c r="M112" s="2"/>
      <c r="N112" s="2"/>
      <c r="O112">
        <v>0.2</v>
      </c>
    </row>
    <row r="113" spans="1:20" x14ac:dyDescent="0.25">
      <c r="A113" t="s">
        <v>156</v>
      </c>
      <c r="B113" t="s">
        <v>3</v>
      </c>
      <c r="C113">
        <v>2.4</v>
      </c>
      <c r="D113">
        <f t="shared" ref="D113:H115" si="19">C113-0.5</f>
        <v>1.9</v>
      </c>
      <c r="I113" s="2">
        <v>13250000</v>
      </c>
      <c r="J113" s="2">
        <v>13250000</v>
      </c>
      <c r="K113" s="2"/>
      <c r="L113" s="2"/>
      <c r="M113" s="2"/>
      <c r="N113" s="2"/>
      <c r="O113">
        <v>1.3</v>
      </c>
      <c r="P113">
        <f t="shared" ref="P113:T115" si="20">O113-0.5</f>
        <v>0.8</v>
      </c>
    </row>
    <row r="114" spans="1:20" x14ac:dyDescent="0.25">
      <c r="A114" t="s">
        <v>157</v>
      </c>
      <c r="B114" t="s">
        <v>61</v>
      </c>
      <c r="C114">
        <v>0.6</v>
      </c>
      <c r="D114">
        <f t="shared" si="19"/>
        <v>9.9999999999999978E-2</v>
      </c>
      <c r="E114">
        <f t="shared" si="19"/>
        <v>-0.4</v>
      </c>
      <c r="F114">
        <f t="shared" si="19"/>
        <v>-0.9</v>
      </c>
      <c r="I114" s="2">
        <v>4000000</v>
      </c>
      <c r="J114" s="2">
        <v>7000000</v>
      </c>
      <c r="K114" s="2">
        <v>9000000</v>
      </c>
      <c r="L114" s="2">
        <v>1000000</v>
      </c>
      <c r="M114" s="2"/>
      <c r="N114" s="2"/>
      <c r="O114">
        <v>-0.4</v>
      </c>
      <c r="P114">
        <f t="shared" si="20"/>
        <v>-0.9</v>
      </c>
      <c r="Q114">
        <f t="shared" si="20"/>
        <v>-1.4</v>
      </c>
      <c r="R114">
        <f t="shared" si="20"/>
        <v>-1.9</v>
      </c>
    </row>
    <row r="115" spans="1:20" x14ac:dyDescent="0.25">
      <c r="A115" t="s">
        <v>158</v>
      </c>
      <c r="B115" t="s">
        <v>50</v>
      </c>
      <c r="C115">
        <v>2.5</v>
      </c>
      <c r="D115">
        <f t="shared" si="19"/>
        <v>2</v>
      </c>
      <c r="I115" s="2">
        <v>11000000</v>
      </c>
      <c r="J115" s="2">
        <v>11000000</v>
      </c>
      <c r="K115" s="2"/>
      <c r="L115" s="2"/>
      <c r="M115" s="2"/>
      <c r="N115" s="2"/>
      <c r="O115">
        <v>2.9</v>
      </c>
      <c r="P115">
        <f t="shared" si="20"/>
        <v>2.4</v>
      </c>
    </row>
    <row r="116" spans="1:20" x14ac:dyDescent="0.25">
      <c r="A116" t="s">
        <v>159</v>
      </c>
      <c r="B116" t="s">
        <v>50</v>
      </c>
      <c r="C116">
        <v>1.8</v>
      </c>
      <c r="I116" s="2">
        <v>2700000</v>
      </c>
      <c r="J116" s="2"/>
      <c r="K116" s="2"/>
      <c r="L116" s="2"/>
      <c r="M116" s="2"/>
      <c r="N116" s="2"/>
      <c r="O116">
        <v>0.9</v>
      </c>
    </row>
    <row r="117" spans="1:20" x14ac:dyDescent="0.25">
      <c r="A117" t="s">
        <v>160</v>
      </c>
      <c r="B117" t="s">
        <v>50</v>
      </c>
      <c r="C117">
        <v>1.3</v>
      </c>
      <c r="I117" s="2">
        <v>1500000</v>
      </c>
      <c r="J117" s="2"/>
      <c r="K117" s="2"/>
      <c r="L117" s="2"/>
      <c r="M117" s="2"/>
      <c r="N117" s="2"/>
      <c r="O117">
        <v>0.5</v>
      </c>
    </row>
    <row r="118" spans="1:20" x14ac:dyDescent="0.25">
      <c r="A118" t="s">
        <v>161</v>
      </c>
      <c r="B118" t="s">
        <v>162</v>
      </c>
      <c r="C118">
        <v>0.6</v>
      </c>
      <c r="I118" s="2">
        <v>13000000</v>
      </c>
      <c r="J118" s="2"/>
      <c r="K118" s="2"/>
      <c r="L118" s="2"/>
      <c r="M118" s="2"/>
      <c r="N118" s="2"/>
      <c r="O118">
        <v>3</v>
      </c>
    </row>
    <row r="119" spans="1:20" x14ac:dyDescent="0.25">
      <c r="A119" t="s">
        <v>163</v>
      </c>
      <c r="B119" t="s">
        <v>162</v>
      </c>
      <c r="C119">
        <v>1.9</v>
      </c>
      <c r="D119">
        <f t="shared" ref="D119:H120" si="21">C119-0.5</f>
        <v>1.4</v>
      </c>
      <c r="E119">
        <f t="shared" si="21"/>
        <v>0.89999999999999991</v>
      </c>
      <c r="I119" s="2">
        <v>5000000</v>
      </c>
      <c r="J119" s="2">
        <v>11000000</v>
      </c>
      <c r="K119" s="2">
        <v>9000000</v>
      </c>
      <c r="L119" s="2"/>
      <c r="M119" s="2"/>
      <c r="N119" s="2"/>
      <c r="O119">
        <v>1.1000000000000001</v>
      </c>
      <c r="P119">
        <f t="shared" ref="P119:T120" si="22">O119-0.5</f>
        <v>0.60000000000000009</v>
      </c>
      <c r="Q119">
        <f t="shared" si="22"/>
        <v>0.10000000000000009</v>
      </c>
    </row>
    <row r="120" spans="1:20" x14ac:dyDescent="0.25">
      <c r="A120" t="s">
        <v>164</v>
      </c>
      <c r="B120" t="s">
        <v>14</v>
      </c>
      <c r="C120">
        <v>2.8</v>
      </c>
      <c r="D120">
        <f t="shared" si="21"/>
        <v>2.2999999999999998</v>
      </c>
      <c r="E120">
        <f t="shared" si="21"/>
        <v>1.7999999999999998</v>
      </c>
      <c r="F120">
        <f t="shared" si="21"/>
        <v>1.2999999999999998</v>
      </c>
      <c r="G120">
        <f t="shared" si="21"/>
        <v>0.79999999999999982</v>
      </c>
      <c r="H120">
        <f t="shared" si="21"/>
        <v>0.29999999999999982</v>
      </c>
      <c r="I120" s="2">
        <v>8800000</v>
      </c>
      <c r="J120" s="2">
        <v>15800000</v>
      </c>
      <c r="K120" s="2">
        <v>16800000</v>
      </c>
      <c r="L120" s="2">
        <v>16800000</v>
      </c>
      <c r="M120" s="2">
        <v>16800000</v>
      </c>
      <c r="N120" s="2">
        <v>5000000</v>
      </c>
      <c r="O120">
        <v>6.2</v>
      </c>
      <c r="P120">
        <f t="shared" si="22"/>
        <v>5.7</v>
      </c>
      <c r="Q120">
        <f t="shared" si="22"/>
        <v>5.2</v>
      </c>
      <c r="R120">
        <f t="shared" si="22"/>
        <v>4.7</v>
      </c>
      <c r="S120">
        <f t="shared" si="22"/>
        <v>4.2</v>
      </c>
      <c r="T120">
        <f t="shared" si="22"/>
        <v>3.7</v>
      </c>
    </row>
    <row r="121" spans="1:20" x14ac:dyDescent="0.25">
      <c r="A121" t="s">
        <v>165</v>
      </c>
      <c r="B121" t="s">
        <v>14</v>
      </c>
      <c r="C121">
        <v>0.8</v>
      </c>
      <c r="I121" s="2">
        <v>3500000</v>
      </c>
      <c r="J121" s="2"/>
      <c r="K121" s="2"/>
      <c r="L121" s="2"/>
      <c r="M121" s="2"/>
      <c r="N121" s="2"/>
      <c r="O121">
        <v>0</v>
      </c>
    </row>
    <row r="122" spans="1:20" x14ac:dyDescent="0.25">
      <c r="A122" t="s">
        <v>166</v>
      </c>
      <c r="B122" t="s">
        <v>14</v>
      </c>
      <c r="C122">
        <v>0.7</v>
      </c>
      <c r="I122" s="2">
        <v>2000000</v>
      </c>
      <c r="J122" s="2"/>
      <c r="K122" s="2"/>
      <c r="L122" s="2"/>
      <c r="M122" s="2"/>
      <c r="N122" s="2"/>
      <c r="O122">
        <v>-0.5</v>
      </c>
    </row>
    <row r="123" spans="1:20" x14ac:dyDescent="0.25">
      <c r="A123" t="s">
        <v>167</v>
      </c>
      <c r="B123" t="s">
        <v>168</v>
      </c>
      <c r="C123">
        <v>0.6</v>
      </c>
      <c r="D123">
        <f t="shared" ref="D123:H125" si="23">C123-0.5</f>
        <v>9.9999999999999978E-2</v>
      </c>
      <c r="I123" s="2">
        <v>4500000</v>
      </c>
      <c r="J123" s="2">
        <v>5500000</v>
      </c>
      <c r="K123" s="2"/>
      <c r="L123" s="2"/>
      <c r="M123" s="2"/>
      <c r="N123" s="2"/>
      <c r="O123">
        <v>1.3</v>
      </c>
      <c r="P123">
        <f t="shared" ref="P123:T125" si="24">O123-0.5</f>
        <v>0.8</v>
      </c>
    </row>
    <row r="124" spans="1:20" x14ac:dyDescent="0.25">
      <c r="A124" t="s">
        <v>169</v>
      </c>
      <c r="B124" t="s">
        <v>82</v>
      </c>
      <c r="C124">
        <v>3.4</v>
      </c>
      <c r="D124">
        <f t="shared" si="23"/>
        <v>2.9</v>
      </c>
      <c r="E124">
        <f t="shared" si="23"/>
        <v>2.4</v>
      </c>
      <c r="I124" s="2">
        <v>14500000</v>
      </c>
      <c r="J124" s="2">
        <v>14500000</v>
      </c>
      <c r="K124" s="2">
        <v>15000000</v>
      </c>
      <c r="L124" s="2"/>
      <c r="M124" s="2"/>
      <c r="N124" s="2"/>
      <c r="O124">
        <v>2.4</v>
      </c>
      <c r="P124">
        <f t="shared" si="24"/>
        <v>1.9</v>
      </c>
      <c r="Q124">
        <f t="shared" si="24"/>
        <v>1.4</v>
      </c>
    </row>
    <row r="125" spans="1:20" x14ac:dyDescent="0.25">
      <c r="A125" t="s">
        <v>170</v>
      </c>
      <c r="B125" t="s">
        <v>82</v>
      </c>
      <c r="C125">
        <v>0.6</v>
      </c>
      <c r="D125">
        <f t="shared" si="23"/>
        <v>9.9999999999999978E-2</v>
      </c>
      <c r="I125" s="2">
        <v>2300000</v>
      </c>
      <c r="J125" s="2">
        <v>4000000</v>
      </c>
      <c r="K125" s="2"/>
      <c r="L125" s="2"/>
      <c r="M125" s="2"/>
      <c r="N125" s="2"/>
      <c r="O125">
        <v>1</v>
      </c>
      <c r="P125">
        <f t="shared" si="24"/>
        <v>0.5</v>
      </c>
    </row>
    <row r="126" spans="1:20" x14ac:dyDescent="0.25">
      <c r="A126" t="s">
        <v>171</v>
      </c>
      <c r="B126" t="s">
        <v>82</v>
      </c>
      <c r="C126">
        <v>3.2</v>
      </c>
      <c r="I126" s="2">
        <v>9500000</v>
      </c>
      <c r="J126" s="2"/>
      <c r="K126" s="2"/>
      <c r="L126" s="2"/>
      <c r="M126" s="2"/>
      <c r="N126" s="2"/>
      <c r="O126">
        <v>0.2</v>
      </c>
    </row>
    <row r="127" spans="1:20" x14ac:dyDescent="0.25">
      <c r="A127" t="s">
        <v>172</v>
      </c>
      <c r="B127" t="s">
        <v>28</v>
      </c>
      <c r="C127">
        <v>3</v>
      </c>
      <c r="I127" s="2">
        <v>15000000</v>
      </c>
      <c r="J127" s="2"/>
      <c r="K127" s="2"/>
      <c r="L127" s="2"/>
      <c r="M127" s="2"/>
      <c r="N127" s="2"/>
      <c r="O127">
        <v>3.8</v>
      </c>
    </row>
    <row r="128" spans="1:20" x14ac:dyDescent="0.25">
      <c r="A128" t="s">
        <v>173</v>
      </c>
      <c r="B128" t="s">
        <v>28</v>
      </c>
      <c r="C128">
        <v>0.5</v>
      </c>
      <c r="I128" s="2">
        <v>10000000</v>
      </c>
      <c r="J128" s="2"/>
      <c r="K128" s="2"/>
      <c r="L128" s="2"/>
      <c r="M128" s="2"/>
      <c r="N128" s="2"/>
      <c r="O128">
        <v>1.5</v>
      </c>
    </row>
    <row r="129" spans="3:20" x14ac:dyDescent="0.25">
      <c r="C129">
        <f>SUM(C2:C128)</f>
        <v>131.69999999999999</v>
      </c>
      <c r="D129">
        <f t="shared" ref="D129:H129" si="25">SUM(D2:D128)</f>
        <v>57.399999999999984</v>
      </c>
      <c r="E129">
        <f t="shared" si="25"/>
        <v>27.200000000000003</v>
      </c>
      <c r="F129">
        <f t="shared" si="25"/>
        <v>13.8</v>
      </c>
      <c r="G129">
        <f t="shared" si="25"/>
        <v>8.8999999999999986</v>
      </c>
      <c r="H129">
        <f t="shared" si="25"/>
        <v>2.0999999999999996</v>
      </c>
      <c r="I129" s="1">
        <f>SUM(I2:I128)</f>
        <v>569866667</v>
      </c>
      <c r="J129" s="1">
        <f t="shared" ref="J129:N129" si="26">SUM(J2:J128)</f>
        <v>389391667</v>
      </c>
      <c r="K129" s="1">
        <f t="shared" si="26"/>
        <v>249691666</v>
      </c>
      <c r="L129" s="1">
        <f t="shared" si="26"/>
        <v>146500000</v>
      </c>
      <c r="M129" s="1">
        <f t="shared" si="26"/>
        <v>116250000</v>
      </c>
      <c r="N129" s="1">
        <f t="shared" si="26"/>
        <v>31000000</v>
      </c>
      <c r="O129">
        <f>SUM(O2:O128)</f>
        <v>80.799999999999983</v>
      </c>
      <c r="P129">
        <f t="shared" ref="P129:T129" si="27">SUM(P2:P128)</f>
        <v>27.2</v>
      </c>
      <c r="Q129">
        <f t="shared" si="27"/>
        <v>3.8</v>
      </c>
      <c r="R129">
        <f t="shared" si="27"/>
        <v>0.89999999999999902</v>
      </c>
      <c r="S129">
        <f t="shared" si="27"/>
        <v>2.8</v>
      </c>
      <c r="T129">
        <f t="shared" si="27"/>
        <v>4.0999999999999996</v>
      </c>
    </row>
    <row r="130" spans="3:20" x14ac:dyDescent="0.25">
      <c r="C130">
        <f>C129</f>
        <v>131.69999999999999</v>
      </c>
      <c r="D130">
        <f>1.05*D129</f>
        <v>60.269999999999989</v>
      </c>
      <c r="E130">
        <f>1.05^2*E129</f>
        <v>29.988000000000003</v>
      </c>
      <c r="F130">
        <f>1.05^3*F129</f>
        <v>15.975225000000002</v>
      </c>
      <c r="G130">
        <f>1.05^4*G129</f>
        <v>10.818005624999998</v>
      </c>
      <c r="H130">
        <f>1.05^5*H129</f>
        <v>2.6801912812499999</v>
      </c>
      <c r="O130">
        <f>O129</f>
        <v>80.799999999999983</v>
      </c>
      <c r="P130">
        <f>1.05*P129</f>
        <v>28.56</v>
      </c>
      <c r="Q130">
        <f>1.05^2*Q129</f>
        <v>4.1894999999999998</v>
      </c>
      <c r="R130">
        <f>1.05^3*R129</f>
        <v>1.041862499999999</v>
      </c>
      <c r="S130">
        <f>1.05^4*S129</f>
        <v>3.4034174999999998</v>
      </c>
      <c r="T130">
        <f>1.05^5*T129</f>
        <v>5.2327544062499998</v>
      </c>
    </row>
    <row r="131" spans="3:20" x14ac:dyDescent="0.25">
      <c r="H131">
        <f>SUM(C130:H130)</f>
        <v>251.43142190624994</v>
      </c>
      <c r="N131" s="1">
        <f>SUM(I129:N129)</f>
        <v>1502700000</v>
      </c>
      <c r="T131">
        <f>SUM(O130:T130)</f>
        <v>123.22753440624997</v>
      </c>
    </row>
    <row r="132" spans="3:20" x14ac:dyDescent="0.25">
      <c r="N132">
        <f>N131/H131</f>
        <v>5976579.970025802</v>
      </c>
      <c r="T132">
        <f>N131/T131</f>
        <v>12194514.864234634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Position Players</vt:lpstr>
      <vt:lpstr>Pitchers</vt:lpstr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Davis</dc:creator>
  <cp:lastModifiedBy>Logan Davis</cp:lastModifiedBy>
  <dcterms:created xsi:type="dcterms:W3CDTF">2013-10-11T20:56:29Z</dcterms:created>
  <dcterms:modified xsi:type="dcterms:W3CDTF">2013-10-12T20:35:04Z</dcterms:modified>
</cp:coreProperties>
</file>